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las A" sheetId="1" r:id="rId4"/>
    <sheet state="visible" name="Presensi kelas A" sheetId="2" r:id="rId5"/>
    <sheet state="visible" name="Kelas B" sheetId="3" r:id="rId6"/>
    <sheet state="visible" name="Presensi kelas B" sheetId="4" r:id="rId7"/>
  </sheets>
  <definedNames/>
  <calcPr/>
  <extLst>
    <ext uri="GoogleSheetsCustomDataVersion2">
      <go:sheetsCustomData xmlns:go="http://customooxmlschemas.google.com/" r:id="rId8" roundtripDataChecksum="cNckVHLVBV0rOLvjU65bI9E8JWcVslYcwESEaeFHI0I="/>
    </ext>
  </extLst>
</workbook>
</file>

<file path=xl/sharedStrings.xml><?xml version="1.0" encoding="utf-8"?>
<sst xmlns="http://schemas.openxmlformats.org/spreadsheetml/2006/main" count="354" uniqueCount="143">
  <si>
    <t>AFY/PFT/91461</t>
  </si>
  <si>
    <t>FORM NILAI LENGKAP</t>
  </si>
  <si>
    <t>Perguruan Tinggi</t>
  </si>
  <si>
    <t>: Akademi Film Yogyakarta</t>
  </si>
  <si>
    <t>Matakuliah</t>
  </si>
  <si>
    <t>: Agama, Pendidikan Moral, dan Budi Pekerti</t>
  </si>
  <si>
    <t>Program Studi</t>
  </si>
  <si>
    <t xml:space="preserve">: D3 Produksi Film dan Televisi </t>
  </si>
  <si>
    <t>Kode/SKS/Semester</t>
  </si>
  <si>
    <t>: DU101/2/1</t>
  </si>
  <si>
    <t>Tahun Akademik</t>
  </si>
  <si>
    <t>: 2025/2026</t>
  </si>
  <si>
    <t>Dosen</t>
  </si>
  <si>
    <t>: Dra. Anis Farikhatin, M.Pd.</t>
  </si>
  <si>
    <t>Kelas</t>
  </si>
  <si>
    <t>: A</t>
  </si>
  <si>
    <t>No</t>
  </si>
  <si>
    <t>NIM</t>
  </si>
  <si>
    <t>Nama Mahasiswa</t>
  </si>
  <si>
    <t>Nilai</t>
  </si>
  <si>
    <t>Prosentase Nilai (%)</t>
  </si>
  <si>
    <t>Tugas 3</t>
  </si>
  <si>
    <t>Tugas 1</t>
  </si>
  <si>
    <t>Tugas 2</t>
  </si>
  <si>
    <t>Tugas Jaff</t>
  </si>
  <si>
    <t>Kehadiran</t>
  </si>
  <si>
    <t>Sikap</t>
  </si>
  <si>
    <t>Lain-lain*</t>
  </si>
  <si>
    <t>UTS</t>
  </si>
  <si>
    <t>UAS</t>
  </si>
  <si>
    <t>NA (Angka)</t>
  </si>
  <si>
    <t>Huruf (PAP)</t>
  </si>
  <si>
    <t>Huruf (PAN)</t>
  </si>
  <si>
    <t>Ahmad Nadif Hidayatullah Sanjaya</t>
  </si>
  <si>
    <t>Akasa Adi Rajendriya Luhung</t>
  </si>
  <si>
    <t>Ammar Izhharuddin</t>
  </si>
  <si>
    <t>Bagas Cerie Pamenang Wahyu Darome</t>
  </si>
  <si>
    <t>Bagus Tri Prayoga</t>
  </si>
  <si>
    <t>Bilamayta La Devtos</t>
  </si>
  <si>
    <t>Della Nanda Puspitararas</t>
  </si>
  <si>
    <t>Hafiz Ulin Nuha</t>
  </si>
  <si>
    <t>Jasson Herlangga Prasojo</t>
  </si>
  <si>
    <t>M. IQBAL</t>
  </si>
  <si>
    <t>Mario Natanael Damanik</t>
  </si>
  <si>
    <t>Mashul Abdul Ghani</t>
  </si>
  <si>
    <t>Maya Apriyanti</t>
  </si>
  <si>
    <t>Muhamad Bagas Handoyo</t>
  </si>
  <si>
    <t>Muhammad Arifin Ilham</t>
  </si>
  <si>
    <t>Muhammad Askar Allaitsi</t>
  </si>
  <si>
    <t>Nak Rajwa Rafi' Ayodhya</t>
  </si>
  <si>
    <t>Nathanniel Verrel Putra Baroto</t>
  </si>
  <si>
    <t>Nengah Teguh Dwi Ardika</t>
  </si>
  <si>
    <t>Raden Aria Artha Kusuma</t>
  </si>
  <si>
    <t>Rahmat Aji Pratama Putra</t>
  </si>
  <si>
    <t>Raihan Akbar Bagaskara</t>
  </si>
  <si>
    <t>Yohanes Michael Dando</t>
  </si>
  <si>
    <t xml:space="preserve">ananda aditya
</t>
  </si>
  <si>
    <t>M. Brian Arro</t>
  </si>
  <si>
    <t>SELESAI</t>
  </si>
  <si>
    <t xml:space="preserve">Yogyakarta, </t>
  </si>
  <si>
    <t>Dosen Pengampu,</t>
  </si>
  <si>
    <t>Lain-lain: Kuis/tugas tambahan lain</t>
  </si>
  <si>
    <t>Dra. Anis Farikhatin, M.Pd.</t>
  </si>
  <si>
    <t>Batas Nilai</t>
  </si>
  <si>
    <t>Statistik:</t>
  </si>
  <si>
    <t>Metode PAP</t>
  </si>
  <si>
    <t>Metode PAN</t>
  </si>
  <si>
    <t>Distribusi Nilai</t>
  </si>
  <si>
    <t>Mean (M)</t>
  </si>
  <si>
    <t>Batas Bawah Nilai</t>
  </si>
  <si>
    <t>PAP</t>
  </si>
  <si>
    <t>PAN</t>
  </si>
  <si>
    <t>Standar Deviasi (SD)</t>
  </si>
  <si>
    <t>E</t>
  </si>
  <si>
    <t>-</t>
  </si>
  <si>
    <t>A</t>
  </si>
  <si>
    <t>D</t>
  </si>
  <si>
    <t>M - (1,5*SD)</t>
  </si>
  <si>
    <t>A-</t>
  </si>
  <si>
    <t>C</t>
  </si>
  <si>
    <t>M - (0,1*SD)</t>
  </si>
  <si>
    <t>B+</t>
  </si>
  <si>
    <t>C+</t>
  </si>
  <si>
    <t>M + (0,1*SD)</t>
  </si>
  <si>
    <t>B</t>
  </si>
  <si>
    <t>B-</t>
  </si>
  <si>
    <t>M + (0,3*SD)</t>
  </si>
  <si>
    <t>M + (0,5*SD)</t>
  </si>
  <si>
    <t>M + (0,8*SD)</t>
  </si>
  <si>
    <t>M + (1,2*SD)</t>
  </si>
  <si>
    <t>M + (1,5*SD)</t>
  </si>
  <si>
    <t>Jumlah</t>
  </si>
  <si>
    <t>Petunjuk:</t>
  </si>
  <si>
    <t>1. Gantilah angka prosentase (sel D11-J11) sesuai SAP masing-masing</t>
  </si>
  <si>
    <t>2. Nilai angka akan dihitung otomatis berdasarkan prosentase yang anda tuliskan</t>
  </si>
  <si>
    <t>3. Konversi ke nilai HURUF akan dihitung secara otomatis menggunakan dua metode PAP dan PAN</t>
  </si>
  <si>
    <t>4. Setelah selesai entri, pilih salah satu metode (PAP atau PAN)</t>
  </si>
  <si>
    <t>5. Metode yang tidak digunakan mohon kolomnya dihapus.</t>
  </si>
  <si>
    <t>Catatan:</t>
  </si>
  <si>
    <t>Perhitungan Nilai (Jangan melakukan perubahan apapun pada bagian Perhitungan Nilai ini)</t>
  </si>
  <si>
    <t>PAP : Batas nilai merujuk pada Peraturan Akademik</t>
  </si>
  <si>
    <t>PAN : Batas nilai dihitung berdasarkan nilai dari keseluruhan mahasiswa</t>
  </si>
  <si>
    <t>NA  : Nilai Akhir</t>
  </si>
  <si>
    <t>*    : Disesuaikan dengan Kontrak Belajar</t>
  </si>
  <si>
    <t>DAFTAR HADIR SEMESTER GASAL 2025/2026</t>
  </si>
  <si>
    <t>:  2025/2026</t>
  </si>
  <si>
    <t>Mata Kuliah</t>
  </si>
  <si>
    <t>:  Agama, Pendidikan Moral, dan Budi Pekerti</t>
  </si>
  <si>
    <t>Ruang</t>
  </si>
  <si>
    <t>: Ruang Aula</t>
  </si>
  <si>
    <t>Dosen Pengampu</t>
  </si>
  <si>
    <t>:  Dra. Anis Farikhatin, M.Pd. &amp; Anggra Agastyassa Owie, S.I.Kom., M.Sos.</t>
  </si>
  <si>
    <t>Hari / Waktu</t>
  </si>
  <si>
    <t>: Rabu/13.35-15.15 WIB</t>
  </si>
  <si>
    <t>No.</t>
  </si>
  <si>
    <t>TANGGAL PERTEMUAN</t>
  </si>
  <si>
    <t>: B</t>
  </si>
  <si>
    <t>Abdurrahman Haikal Harahap</t>
  </si>
  <si>
    <t>Abraham Abdiel Arya Putra Yudianto</t>
  </si>
  <si>
    <t>Agis Sri Adistira</t>
  </si>
  <si>
    <t>Ahmad Tegar Muzadi Tsani</t>
  </si>
  <si>
    <t>Antonius Yosep Remond Saputra</t>
  </si>
  <si>
    <t>Aura Shabiyya Avantie</t>
  </si>
  <si>
    <t>Ealfath Ariq Bahtriar</t>
  </si>
  <si>
    <t>Fretza Aurel Pualaa</t>
  </si>
  <si>
    <t>Galih Raka Mahendra</t>
  </si>
  <si>
    <t>Giri Edi Nugroho</t>
  </si>
  <si>
    <t>Jemmy Akbar</t>
  </si>
  <si>
    <t>Jofan Afsya Kaunan</t>
  </si>
  <si>
    <t>Leonardus Andromeda Darmawan</t>
  </si>
  <si>
    <t>Mario Okto Justiviano Furimbe</t>
  </si>
  <si>
    <t>Maximus Edgar Nusantara Dalimunthe</t>
  </si>
  <si>
    <t>Moses Pranata Sanjaya</t>
  </si>
  <si>
    <t>Muhamad Eko januar</t>
  </si>
  <si>
    <t>Muhammad Abdul Syakur</t>
  </si>
  <si>
    <t>Muhammad Al Qodri</t>
  </si>
  <si>
    <t>Muhammad Andrianto Ramadhan</t>
  </si>
  <si>
    <t>Muhammad Farel Firdaus</t>
  </si>
  <si>
    <t>Muhammad Zahra Sifa Ad Dhinni</t>
  </si>
  <si>
    <t>Raihan Feriansyah</t>
  </si>
  <si>
    <t>Willson Santajaya</t>
  </si>
  <si>
    <t>Zhei Indira Wika</t>
  </si>
  <si>
    <t>: Jum'at/13.35-15.15 WIB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</si>
</sst>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  <font>
      <b/>
      <sz val="11.0"/>
      <color rgb="FF000000"/>
      <name val="Calibri"/>
    </font>
    <font/>
    <font>
      <b/>
      <sz val="14.0"/>
      <color rgb="FF000000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sz val="11.0"/>
      <color rgb="FF7030A0"/>
      <name val="Calibri"/>
    </font>
    <font>
      <sz val="11.0"/>
      <color rgb="FFC00000"/>
      <name val="Calibri"/>
    </font>
    <font>
      <color theme="1"/>
      <name val="Calibri"/>
      <scheme val="minor"/>
    </font>
    <font>
      <sz val="11.0"/>
      <color rgb="FFF2F2F2"/>
      <name val="Calibri"/>
    </font>
    <font>
      <b/>
      <sz val="10.0"/>
      <color rgb="FFFF0000"/>
      <name val="Calibri"/>
    </font>
    <font>
      <sz val="11.0"/>
      <color rgb="FFFF0000"/>
      <name val="Calibri"/>
    </font>
    <font>
      <b/>
      <u/>
      <sz val="14.0"/>
      <color theme="1"/>
      <name val="Calibri"/>
    </font>
    <font>
      <b/>
      <sz val="14.0"/>
      <color theme="1"/>
      <name val="Calibri"/>
    </font>
    <font>
      <b/>
      <u/>
      <sz val="14.0"/>
      <color theme="1"/>
      <name val="Calibri"/>
    </font>
    <font>
      <sz val="10.0"/>
      <color rgb="FFFF0000"/>
      <name val="Calibri"/>
    </font>
    <font>
      <b/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rgb="FFE26B0A"/>
        <bgColor rgb="FFE26B0A"/>
      </patternFill>
    </fill>
    <fill>
      <patternFill patternType="solid">
        <fgColor rgb="FFC00000"/>
        <bgColor rgb="FFC00000"/>
      </patternFill>
    </fill>
    <fill>
      <patternFill patternType="solid">
        <fgColor rgb="FFEEECE1"/>
        <bgColor rgb="FFEEECE1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Font="1"/>
    <xf borderId="1" fillId="2" fontId="3" numFmtId="0" xfId="0" applyAlignment="1" applyBorder="1" applyFill="1" applyFont="1">
      <alignment horizontal="right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vertical="center"/>
    </xf>
    <xf borderId="1" fillId="3" fontId="3" numFmtId="0" xfId="0" applyAlignment="1" applyBorder="1" applyFill="1" applyFont="1">
      <alignment horizontal="left"/>
    </xf>
    <xf borderId="0" fillId="0" fontId="3" numFmtId="0" xfId="0" applyFont="1"/>
    <xf borderId="0" fillId="0" fontId="6" numFmtId="0" xfId="0" applyAlignment="1" applyFont="1">
      <alignment horizontal="left"/>
    </xf>
    <xf borderId="4" fillId="0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1" numFmtId="0" xfId="0" applyBorder="1" applyFont="1"/>
    <xf borderId="4" fillId="0" fontId="7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9" fillId="4" fontId="1" numFmtId="0" xfId="0" applyBorder="1" applyFill="1" applyFont="1"/>
    <xf borderId="10" fillId="4" fontId="1" numFmtId="0" xfId="0" applyAlignment="1" applyBorder="1" applyFont="1">
      <alignment horizontal="center" vertical="center"/>
    </xf>
    <xf borderId="11" fillId="4" fontId="7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readingOrder="0" shrinkToFit="0" vertical="center" wrapText="1"/>
    </xf>
    <xf borderId="4" fillId="4" fontId="3" numFmtId="0" xfId="0" applyAlignment="1" applyBorder="1" applyFont="1">
      <alignment horizontal="center"/>
    </xf>
    <xf borderId="13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readingOrder="0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5" fillId="5" fontId="2" numFmtId="0" xfId="0" applyAlignment="1" applyBorder="1" applyFill="1" applyFont="1">
      <alignment horizontal="left" vertical="center"/>
    </xf>
    <xf borderId="4" fillId="5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vertical="center"/>
    </xf>
    <xf borderId="7" fillId="0" fontId="2" numFmtId="0" xfId="0" applyAlignment="1" applyBorder="1" applyFont="1">
      <alignment horizontal="left" readingOrder="0" vertical="center"/>
    </xf>
    <xf borderId="7" fillId="0" fontId="2" numFmtId="0" xfId="0" applyAlignment="1" applyBorder="1" applyFont="1">
      <alignment horizontal="left" readingOrder="0" shrinkToFit="0" wrapText="0"/>
    </xf>
    <xf borderId="4" fillId="0" fontId="2" numFmtId="0" xfId="0" applyAlignment="1" applyBorder="1" applyFont="1">
      <alignment horizontal="left" readingOrder="0" shrinkToFit="0" wrapText="0"/>
    </xf>
    <xf borderId="4" fillId="0" fontId="2" numFmtId="0" xfId="0" applyAlignment="1" applyBorder="1" applyFont="1">
      <alignment horizontal="left" readingOrder="0" vertical="center"/>
    </xf>
    <xf borderId="4" fillId="0" fontId="2" numFmtId="0" xfId="0" applyAlignment="1" applyBorder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4" fillId="0" fontId="2" numFmtId="0" xfId="0" applyBorder="1" applyFont="1"/>
    <xf borderId="0" fillId="0" fontId="8" numFmtId="0" xfId="0" applyFont="1"/>
    <xf borderId="0" fillId="0" fontId="8" numFmtId="2" xfId="0" applyFont="1" applyNumberFormat="1"/>
    <xf borderId="15" fillId="0" fontId="2" numFmtId="0" xfId="0" applyAlignment="1" applyBorder="1" applyFont="1">
      <alignment horizontal="left" readingOrder="0" shrinkToFit="0" wrapText="0"/>
    </xf>
    <xf borderId="7" fillId="2" fontId="2" numFmtId="0" xfId="0" applyAlignment="1" applyBorder="1" applyFont="1">
      <alignment horizontal="left" vertical="center"/>
    </xf>
    <xf borderId="4" fillId="2" fontId="2" numFmtId="0" xfId="0" applyAlignment="1" applyBorder="1" applyFont="1">
      <alignment horizontal="left" readingOrder="0" shrinkToFit="0" wrapText="0"/>
    </xf>
    <xf borderId="0" fillId="0" fontId="1" numFmtId="2" xfId="0" applyFont="1" applyNumberFormat="1"/>
    <xf borderId="0" fillId="0" fontId="9" numFmtId="0" xfId="0" applyFont="1"/>
    <xf borderId="4" fillId="6" fontId="1" numFmtId="0" xfId="0" applyAlignment="1" applyBorder="1" applyFill="1" applyFont="1">
      <alignment horizontal="left" readingOrder="0" vertical="center"/>
    </xf>
    <xf borderId="4" fillId="0" fontId="1" numFmtId="0" xfId="0" applyAlignment="1" applyBorder="1" applyFont="1">
      <alignment horizontal="left" readingOrder="0" vertical="center"/>
    </xf>
    <xf borderId="7" fillId="2" fontId="2" numFmtId="0" xfId="0" applyAlignment="1" applyBorder="1" applyFont="1">
      <alignment horizontal="left" readingOrder="0" vertical="center"/>
    </xf>
    <xf borderId="15" fillId="5" fontId="2" numFmtId="0" xfId="0" applyAlignment="1" applyBorder="1" applyFont="1">
      <alignment horizontal="left" readingOrder="0" shrinkToFit="0" wrapText="0"/>
    </xf>
    <xf borderId="4" fillId="5" fontId="2" numFmtId="0" xfId="0" applyAlignment="1" applyBorder="1" applyFont="1">
      <alignment horizontal="center"/>
    </xf>
    <xf borderId="4" fillId="5" fontId="2" numFmtId="0" xfId="0" applyBorder="1" applyFont="1"/>
    <xf borderId="0" fillId="0" fontId="10" numFmtId="0" xfId="0" applyAlignment="1" applyFont="1">
      <alignment readingOrder="0"/>
    </xf>
    <xf borderId="4" fillId="5" fontId="2" numFmtId="0" xfId="0" applyAlignment="1" applyBorder="1" applyFont="1">
      <alignment horizontal="left" readingOrder="0" shrinkToFit="0" wrapText="0"/>
    </xf>
    <xf borderId="4" fillId="6" fontId="2" numFmtId="0" xfId="0" applyAlignment="1" applyBorder="1" applyFont="1">
      <alignment horizontal="left" readingOrder="0" shrinkToFit="0" wrapText="0"/>
    </xf>
    <xf borderId="4" fillId="5" fontId="2" numFmtId="0" xfId="0" applyAlignment="1" applyBorder="1" applyFont="1">
      <alignment readingOrder="0"/>
    </xf>
    <xf borderId="15" fillId="2" fontId="2" numFmtId="0" xfId="0" applyAlignment="1" applyBorder="1" applyFont="1">
      <alignment horizontal="left" readingOrder="0" shrinkToFit="0" wrapText="0"/>
    </xf>
    <xf borderId="7" fillId="0" fontId="2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5" fillId="0" fontId="2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left"/>
    </xf>
    <xf borderId="16" fillId="0" fontId="2" numFmtId="0" xfId="0" applyAlignment="1" applyBorder="1" applyFont="1">
      <alignment horizontal="left" vertical="center"/>
    </xf>
    <xf borderId="17" fillId="0" fontId="2" numFmtId="0" xfId="0" applyAlignment="1" applyBorder="1" applyFont="1">
      <alignment horizontal="left" vertical="center"/>
    </xf>
    <xf borderId="17" fillId="0" fontId="1" numFmtId="0" xfId="0" applyAlignment="1" applyBorder="1" applyFont="1">
      <alignment horizontal="left" vertical="center"/>
    </xf>
    <xf borderId="10" fillId="7" fontId="11" numFmtId="0" xfId="0" applyAlignment="1" applyBorder="1" applyFill="1" applyFont="1">
      <alignment horizontal="left"/>
    </xf>
    <xf borderId="5" fillId="0" fontId="6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0" fillId="0" fontId="12" numFmtId="0" xfId="0" applyAlignment="1" applyFont="1">
      <alignment horizontal="left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0" fillId="0" fontId="15" numFmtId="0" xfId="0" applyAlignment="1" applyFont="1">
      <alignment horizontal="center"/>
    </xf>
    <xf borderId="0" fillId="0" fontId="16" numFmtId="0" xfId="0" applyFont="1"/>
    <xf borderId="0" fillId="0" fontId="15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0" fillId="0" fontId="17" numFmtId="0" xfId="0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/>
    </xf>
    <xf borderId="17" fillId="0" fontId="18" numFmtId="0" xfId="0" applyAlignment="1" applyBorder="1" applyFont="1">
      <alignment horizontal="center" vertical="center"/>
    </xf>
    <xf borderId="5" fillId="0" fontId="18" numFmtId="0" xfId="0" applyAlignment="1" applyBorder="1" applyFont="1">
      <alignment horizontal="center"/>
    </xf>
    <xf borderId="14" fillId="0" fontId="4" numFmtId="0" xfId="0" applyBorder="1" applyFont="1"/>
    <xf borderId="4" fillId="0" fontId="18" numFmtId="16" xfId="0" applyAlignment="1" applyBorder="1" applyFont="1" applyNumberFormat="1">
      <alignment horizontal="center"/>
    </xf>
    <xf borderId="4" fillId="0" fontId="18" numFmtId="0" xfId="0" applyAlignment="1" applyBorder="1" applyFont="1">
      <alignment horizontal="center"/>
    </xf>
    <xf borderId="4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8" fillId="5" fontId="1" numFmtId="0" xfId="0" applyBorder="1" applyFont="1"/>
    <xf borderId="0" fillId="5" fontId="1" numFmtId="0" xfId="0" applyAlignment="1" applyFont="1">
      <alignment horizontal="center" vertical="center"/>
    </xf>
    <xf borderId="4" fillId="5" fontId="6" numFmtId="0" xfId="0" applyAlignment="1" applyBorder="1" applyFont="1">
      <alignment horizontal="center" shrinkToFit="0" vertical="center" wrapText="1"/>
    </xf>
    <xf borderId="9" fillId="5" fontId="1" numFmtId="0" xfId="0" applyBorder="1" applyFont="1"/>
    <xf borderId="10" fillId="5" fontId="1" numFmtId="0" xfId="0" applyAlignment="1" applyBorder="1" applyFont="1">
      <alignment horizontal="center" vertical="center"/>
    </xf>
    <xf borderId="11" fillId="5" fontId="7" numFmtId="0" xfId="0" applyAlignment="1" applyBorder="1" applyFont="1">
      <alignment horizontal="center" shrinkToFit="0" vertical="center" wrapText="1"/>
    </xf>
    <xf borderId="7" fillId="8" fontId="9" numFmtId="0" xfId="0" applyAlignment="1" applyBorder="1" applyFill="1" applyFont="1">
      <alignment horizontal="left" readingOrder="0" shrinkToFit="0" wrapText="0"/>
    </xf>
    <xf borderId="4" fillId="8" fontId="9" numFmtId="0" xfId="0" applyAlignment="1" applyBorder="1" applyFont="1">
      <alignment horizontal="left" readingOrder="0" shrinkToFit="0" wrapText="0"/>
    </xf>
    <xf borderId="4" fillId="6" fontId="2" numFmtId="0" xfId="0" applyAlignment="1" applyBorder="1" applyFont="1">
      <alignment horizontal="left" readingOrder="0" vertical="center"/>
    </xf>
    <xf borderId="0" fillId="0" fontId="8" numFmtId="0" xfId="0" applyAlignment="1" applyFont="1">
      <alignment readingOrder="0"/>
    </xf>
    <xf borderId="0" fillId="0" fontId="1" numFmtId="0" xfId="0" applyAlignment="1" applyFont="1">
      <alignment readingOrder="0"/>
    </xf>
    <xf borderId="15" fillId="9" fontId="9" numFmtId="0" xfId="0" applyAlignment="1" applyBorder="1" applyFill="1" applyFont="1">
      <alignment horizontal="left" readingOrder="0" shrinkToFit="0" wrapText="0"/>
    </xf>
    <xf borderId="4" fillId="9" fontId="9" numFmtId="0" xfId="0" applyAlignment="1" applyBorder="1" applyFont="1">
      <alignment horizontal="left" readingOrder="0" shrinkToFit="0" wrapText="0"/>
    </xf>
    <xf borderId="15" fillId="10" fontId="2" numFmtId="0" xfId="0" applyAlignment="1" applyBorder="1" applyFill="1" applyFon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95250</xdr:rowOff>
    </xdr:from>
    <xdr:ext cx="962025" cy="981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95250</xdr:rowOff>
    </xdr:from>
    <xdr:ext cx="962025" cy="981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5.0"/>
    <col customWidth="1" min="3" max="3" width="34.0"/>
    <col customWidth="1" min="4" max="4" width="8.14"/>
    <col customWidth="1" min="5" max="5" width="7.29"/>
    <col customWidth="1" min="6" max="6" width="6.86"/>
    <col customWidth="1" min="7" max="14" width="7.0"/>
    <col customWidth="1" min="15" max="15" width="5.0"/>
    <col customWidth="1" min="16" max="17" width="7.0"/>
    <col customWidth="1" min="18" max="18" width="9.14"/>
    <col customWidth="1" min="19" max="19" width="12.43"/>
    <col customWidth="1" min="20" max="23" width="9.14"/>
    <col customWidth="1" min="24" max="26" width="8.71"/>
  </cols>
  <sheetData>
    <row r="1">
      <c r="A1" s="1"/>
      <c r="B1" s="2"/>
      <c r="C1" s="1"/>
      <c r="D1" s="3"/>
      <c r="E1" s="3"/>
      <c r="F1" s="3"/>
      <c r="G1" s="3"/>
      <c r="H1" s="3"/>
      <c r="I1" s="1"/>
      <c r="J1" s="1"/>
      <c r="K1" s="1"/>
      <c r="L1" s="1"/>
      <c r="M1" s="1"/>
      <c r="N1" s="4" t="s">
        <v>0</v>
      </c>
      <c r="O1" s="5"/>
      <c r="P1" s="5"/>
      <c r="Q1" s="6"/>
      <c r="R1" s="1"/>
      <c r="S1" s="1"/>
      <c r="T1" s="1"/>
      <c r="U1" s="1"/>
      <c r="V1" s="1"/>
      <c r="W1" s="1"/>
      <c r="X1" s="1"/>
      <c r="Y1" s="1"/>
      <c r="Z1" s="1"/>
    </row>
    <row r="2">
      <c r="A2" s="7" t="s">
        <v>1</v>
      </c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8"/>
      <c r="D3" s="5"/>
      <c r="E3" s="5"/>
      <c r="F3" s="6"/>
      <c r="G3" s="3"/>
      <c r="H3" s="3"/>
      <c r="I3" s="1"/>
      <c r="J3" s="1"/>
      <c r="K3" s="1"/>
      <c r="L3" s="1"/>
      <c r="M3" s="1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1"/>
      <c r="D4" s="3"/>
      <c r="E4" s="3"/>
      <c r="F4" s="3"/>
      <c r="G4" s="3"/>
      <c r="H4" s="3"/>
      <c r="I4" s="1"/>
      <c r="J4" s="1"/>
      <c r="K4" s="1"/>
      <c r="L4" s="1"/>
      <c r="M4" s="1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0" t="s">
        <v>2</v>
      </c>
      <c r="C5" s="10" t="s">
        <v>3</v>
      </c>
      <c r="I5" s="1"/>
      <c r="J5" s="10" t="s">
        <v>4</v>
      </c>
      <c r="N5" s="10" t="s">
        <v>5</v>
      </c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6</v>
      </c>
      <c r="C6" s="10" t="s">
        <v>7</v>
      </c>
      <c r="I6" s="1"/>
      <c r="J6" s="10" t="s">
        <v>8</v>
      </c>
      <c r="N6" s="10" t="s">
        <v>9</v>
      </c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10</v>
      </c>
      <c r="C7" s="10" t="s">
        <v>11</v>
      </c>
      <c r="I7" s="1"/>
      <c r="J7" s="10" t="s">
        <v>12</v>
      </c>
      <c r="N7" s="10" t="s">
        <v>13</v>
      </c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14</v>
      </c>
      <c r="C8" s="10" t="s">
        <v>15</v>
      </c>
      <c r="I8" s="1"/>
      <c r="J8" s="1"/>
      <c r="K8" s="1"/>
      <c r="L8" s="1"/>
      <c r="M8" s="1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 t="s">
        <v>16</v>
      </c>
      <c r="B9" s="11" t="s">
        <v>17</v>
      </c>
      <c r="C9" s="11" t="s">
        <v>18</v>
      </c>
      <c r="D9" s="12" t="s">
        <v>19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"/>
      <c r="S9" s="1"/>
      <c r="T9" s="1"/>
      <c r="U9" s="1"/>
      <c r="V9" s="1"/>
      <c r="W9" s="1"/>
      <c r="X9" s="1"/>
      <c r="Y9" s="1"/>
      <c r="Z9" s="1"/>
    </row>
    <row r="10">
      <c r="A10" s="15"/>
      <c r="B10" s="2"/>
      <c r="C10" s="11" t="s">
        <v>20</v>
      </c>
      <c r="D10" s="16" t="s">
        <v>21</v>
      </c>
      <c r="E10" s="16" t="s">
        <v>22</v>
      </c>
      <c r="F10" s="16" t="s">
        <v>23</v>
      </c>
      <c r="G10" s="16" t="s">
        <v>24</v>
      </c>
      <c r="H10" s="17"/>
      <c r="I10" s="1"/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30</v>
      </c>
      <c r="P10" s="11" t="s">
        <v>31</v>
      </c>
      <c r="Q10" s="11" t="s">
        <v>32</v>
      </c>
      <c r="R10" s="1"/>
      <c r="S10" s="1"/>
      <c r="T10" s="1"/>
      <c r="U10" s="1"/>
      <c r="V10" s="1"/>
      <c r="W10" s="1"/>
      <c r="X10" s="1"/>
      <c r="Y10" s="1"/>
      <c r="Z10" s="1"/>
    </row>
    <row r="11">
      <c r="A11" s="18"/>
      <c r="B11" s="19"/>
      <c r="C11" s="20">
        <f>SUM(D11:N11)</f>
        <v>100</v>
      </c>
      <c r="D11" s="21">
        <v>10.0</v>
      </c>
      <c r="E11" s="22">
        <v>10.0</v>
      </c>
      <c r="F11" s="22">
        <v>10.0</v>
      </c>
      <c r="G11" s="22">
        <v>10.0</v>
      </c>
      <c r="H11" s="22">
        <v>0.0</v>
      </c>
      <c r="I11" s="23"/>
      <c r="J11" s="24">
        <v>5.0</v>
      </c>
      <c r="K11" s="21">
        <v>5.0</v>
      </c>
      <c r="L11" s="21">
        <v>0.0</v>
      </c>
      <c r="M11" s="21">
        <v>20.0</v>
      </c>
      <c r="N11" s="25">
        <v>30.0</v>
      </c>
      <c r="O11" s="26"/>
      <c r="P11" s="13"/>
      <c r="Q11" s="14"/>
      <c r="R11" s="1"/>
      <c r="S11" s="1"/>
      <c r="T11" s="1"/>
      <c r="U11" s="1"/>
      <c r="V11" s="1"/>
      <c r="W11" s="1"/>
      <c r="X11" s="1"/>
      <c r="Y11" s="1"/>
      <c r="Z11" s="1"/>
    </row>
    <row r="12">
      <c r="A12" s="27">
        <v>1.0</v>
      </c>
      <c r="B12" s="28">
        <v>2.500001493E9</v>
      </c>
      <c r="C12" s="29" t="s">
        <v>33</v>
      </c>
      <c r="D12" s="30">
        <v>85.0</v>
      </c>
      <c r="E12" s="31">
        <v>90.0</v>
      </c>
      <c r="F12" s="32">
        <v>85.0</v>
      </c>
      <c r="G12" s="33">
        <v>90.0</v>
      </c>
      <c r="H12" s="34">
        <v>0.0</v>
      </c>
      <c r="I12" s="35"/>
      <c r="J12" s="33">
        <v>86.0</v>
      </c>
      <c r="K12" s="33">
        <v>85.0</v>
      </c>
      <c r="L12" s="34">
        <v>0.0</v>
      </c>
      <c r="M12" s="32">
        <v>90.0</v>
      </c>
      <c r="N12" s="33">
        <v>95.0</v>
      </c>
      <c r="O12" s="36">
        <f t="shared" ref="O12:O27" si="1">D$11/100*D12+H$11/100*H12+J$11/100*J12+K$11/100*K12+L$11/100*L12+M$11/100*M12+N$11/100*N12+E$11/100*E12+F$11/100*F12+G$11/100*G12</f>
        <v>90.05</v>
      </c>
      <c r="P12" s="34" t="str">
        <f t="shared" ref="P12:P46" si="2">VLOOKUP(O12,A$59:B$68,2)</f>
        <v>A</v>
      </c>
      <c r="Q12" s="34" t="str">
        <f t="shared" ref="Q12:Q46" si="3">VLOOKUP(O12,H$60:I$68,2)</f>
        <v>E</v>
      </c>
      <c r="R12" s="37"/>
      <c r="S12" s="37"/>
      <c r="T12" s="37"/>
      <c r="U12" s="37"/>
      <c r="V12" s="37"/>
      <c r="W12" s="38"/>
      <c r="X12" s="37"/>
      <c r="Y12" s="37"/>
      <c r="Z12" s="37"/>
    </row>
    <row r="13">
      <c r="A13" s="27">
        <v>2.0</v>
      </c>
      <c r="B13" s="28">
        <v>2.500001483E9</v>
      </c>
      <c r="C13" s="29" t="s">
        <v>34</v>
      </c>
      <c r="D13" s="30">
        <v>85.0</v>
      </c>
      <c r="E13" s="39">
        <v>90.0</v>
      </c>
      <c r="F13" s="32">
        <v>90.0</v>
      </c>
      <c r="G13" s="33">
        <v>85.0</v>
      </c>
      <c r="H13" s="34">
        <v>0.0</v>
      </c>
      <c r="I13" s="34"/>
      <c r="J13" s="33">
        <v>100.0</v>
      </c>
      <c r="K13" s="33">
        <v>85.0</v>
      </c>
      <c r="L13" s="34">
        <v>0.0</v>
      </c>
      <c r="M13" s="32">
        <v>90.0</v>
      </c>
      <c r="N13" s="33">
        <v>95.0</v>
      </c>
      <c r="O13" s="36">
        <f t="shared" si="1"/>
        <v>90.75</v>
      </c>
      <c r="P13" s="34" t="str">
        <f t="shared" si="2"/>
        <v>A</v>
      </c>
      <c r="Q13" s="34" t="str">
        <f t="shared" si="3"/>
        <v>E</v>
      </c>
      <c r="R13" s="37"/>
      <c r="S13" s="37"/>
      <c r="T13" s="37"/>
      <c r="U13" s="37"/>
      <c r="V13" s="37"/>
      <c r="W13" s="38"/>
      <c r="X13" s="37"/>
      <c r="Y13" s="37"/>
      <c r="Z13" s="37"/>
    </row>
    <row r="14">
      <c r="A14" s="27">
        <v>3.0</v>
      </c>
      <c r="B14" s="28">
        <v>2.500001495E9</v>
      </c>
      <c r="C14" s="29" t="s">
        <v>35</v>
      </c>
      <c r="D14" s="40">
        <v>0.0</v>
      </c>
      <c r="E14" s="39">
        <v>80.0</v>
      </c>
      <c r="F14" s="41">
        <v>0.0</v>
      </c>
      <c r="G14" s="34">
        <v>0.0</v>
      </c>
      <c r="H14" s="34">
        <v>0.0</v>
      </c>
      <c r="I14" s="34"/>
      <c r="J14" s="33">
        <v>86.0</v>
      </c>
      <c r="K14" s="33">
        <v>85.0</v>
      </c>
      <c r="L14" s="34">
        <v>0.0</v>
      </c>
      <c r="M14" s="32">
        <v>77.0</v>
      </c>
      <c r="N14" s="33">
        <v>80.0</v>
      </c>
      <c r="O14" s="36">
        <f t="shared" si="1"/>
        <v>55.95</v>
      </c>
      <c r="P14" s="34" t="str">
        <f t="shared" si="2"/>
        <v>C</v>
      </c>
      <c r="Q14" s="34" t="str">
        <f t="shared" si="3"/>
        <v>E</v>
      </c>
      <c r="R14" s="37"/>
      <c r="S14" s="37"/>
      <c r="T14" s="37"/>
      <c r="U14" s="37"/>
      <c r="V14" s="37"/>
      <c r="W14" s="38"/>
      <c r="X14" s="37"/>
      <c r="Y14" s="37"/>
      <c r="Z14" s="37"/>
    </row>
    <row r="15">
      <c r="A15" s="27">
        <v>4.0</v>
      </c>
      <c r="B15" s="28">
        <v>2.500001486E9</v>
      </c>
      <c r="C15" s="29" t="s">
        <v>36</v>
      </c>
      <c r="D15" s="30">
        <v>85.0</v>
      </c>
      <c r="E15" s="39">
        <v>90.0</v>
      </c>
      <c r="F15" s="32">
        <v>90.0</v>
      </c>
      <c r="G15" s="33">
        <v>85.0</v>
      </c>
      <c r="H15" s="34">
        <v>0.0</v>
      </c>
      <c r="I15" s="34"/>
      <c r="J15" s="33">
        <v>100.0</v>
      </c>
      <c r="K15" s="33">
        <v>85.0</v>
      </c>
      <c r="L15" s="34">
        <v>0.0</v>
      </c>
      <c r="M15" s="32">
        <v>91.0</v>
      </c>
      <c r="N15" s="33">
        <v>90.0</v>
      </c>
      <c r="O15" s="36">
        <f t="shared" si="1"/>
        <v>89.45</v>
      </c>
      <c r="P15" s="34" t="str">
        <f t="shared" si="2"/>
        <v>A-</v>
      </c>
      <c r="Q15" s="34" t="str">
        <f t="shared" si="3"/>
        <v>E</v>
      </c>
      <c r="R15" s="1"/>
      <c r="S15" s="1"/>
      <c r="T15" s="1"/>
      <c r="U15" s="1"/>
      <c r="V15" s="1"/>
      <c r="W15" s="42"/>
      <c r="X15" s="1"/>
      <c r="Y15" s="1"/>
      <c r="Z15" s="1"/>
    </row>
    <row r="16">
      <c r="A16" s="27">
        <v>5.0</v>
      </c>
      <c r="B16" s="28">
        <v>2.500001497E9</v>
      </c>
      <c r="C16" s="29" t="s">
        <v>37</v>
      </c>
      <c r="D16" s="30">
        <v>85.0</v>
      </c>
      <c r="E16" s="39">
        <v>90.0</v>
      </c>
      <c r="F16" s="32">
        <v>90.0</v>
      </c>
      <c r="G16" s="33">
        <v>87.0</v>
      </c>
      <c r="H16" s="34">
        <v>0.0</v>
      </c>
      <c r="I16" s="34"/>
      <c r="J16" s="33">
        <v>100.0</v>
      </c>
      <c r="K16" s="33">
        <v>85.0</v>
      </c>
      <c r="L16" s="34">
        <v>0.0</v>
      </c>
      <c r="M16" s="32">
        <v>85.0</v>
      </c>
      <c r="N16" s="33">
        <v>95.0</v>
      </c>
      <c r="O16" s="36">
        <f t="shared" si="1"/>
        <v>89.95</v>
      </c>
      <c r="P16" s="34" t="str">
        <f t="shared" si="2"/>
        <v>A-</v>
      </c>
      <c r="Q16" s="34" t="str">
        <f t="shared" si="3"/>
        <v>E</v>
      </c>
      <c r="R16" s="1"/>
      <c r="S16" s="1"/>
      <c r="T16" s="1"/>
      <c r="U16" s="1"/>
      <c r="V16" s="1"/>
      <c r="W16" s="42"/>
      <c r="X16" s="1"/>
      <c r="Y16" s="1"/>
      <c r="Z16" s="1"/>
    </row>
    <row r="17">
      <c r="A17" s="27">
        <v>6.0</v>
      </c>
      <c r="B17" s="28">
        <v>2.500001482E9</v>
      </c>
      <c r="C17" s="29" t="s">
        <v>38</v>
      </c>
      <c r="D17" s="30">
        <v>85.0</v>
      </c>
      <c r="E17" s="39">
        <v>85.0</v>
      </c>
      <c r="F17" s="41">
        <v>0.0</v>
      </c>
      <c r="G17" s="33">
        <v>90.0</v>
      </c>
      <c r="H17" s="34">
        <v>0.0</v>
      </c>
      <c r="I17" s="34"/>
      <c r="J17" s="33">
        <v>86.0</v>
      </c>
      <c r="K17" s="33">
        <v>85.0</v>
      </c>
      <c r="L17" s="34">
        <v>0.0</v>
      </c>
      <c r="M17" s="32">
        <v>80.0</v>
      </c>
      <c r="N17" s="33">
        <v>80.0</v>
      </c>
      <c r="O17" s="36">
        <f t="shared" si="1"/>
        <v>74.55</v>
      </c>
      <c r="P17" s="34" t="str">
        <f t="shared" si="2"/>
        <v>B</v>
      </c>
      <c r="Q17" s="34" t="str">
        <f t="shared" si="3"/>
        <v>E</v>
      </c>
      <c r="R17" s="1"/>
      <c r="S17" s="1"/>
      <c r="T17" s="1"/>
      <c r="U17" s="1"/>
      <c r="V17" s="1"/>
      <c r="W17" s="1"/>
      <c r="X17" s="1"/>
      <c r="Y17" s="1"/>
      <c r="Z17" s="1"/>
    </row>
    <row r="18">
      <c r="A18" s="27">
        <v>7.0</v>
      </c>
      <c r="B18" s="28">
        <v>2.500001489E9</v>
      </c>
      <c r="C18" s="29" t="s">
        <v>39</v>
      </c>
      <c r="D18" s="30">
        <v>85.0</v>
      </c>
      <c r="E18" s="39">
        <v>85.0</v>
      </c>
      <c r="F18" s="41">
        <v>0.0</v>
      </c>
      <c r="G18" s="33">
        <v>90.0</v>
      </c>
      <c r="H18" s="34">
        <v>0.0</v>
      </c>
      <c r="I18" s="34"/>
      <c r="J18" s="33">
        <v>93.0</v>
      </c>
      <c r="K18" s="33">
        <v>85.0</v>
      </c>
      <c r="L18" s="34">
        <v>0.0</v>
      </c>
      <c r="M18" s="32">
        <v>80.0</v>
      </c>
      <c r="N18" s="33">
        <v>90.0</v>
      </c>
      <c r="O18" s="36">
        <f t="shared" si="1"/>
        <v>77.9</v>
      </c>
      <c r="P18" s="34" t="str">
        <f t="shared" si="2"/>
        <v>B</v>
      </c>
      <c r="Q18" s="34" t="str">
        <f t="shared" si="3"/>
        <v>E</v>
      </c>
      <c r="R18" s="1"/>
      <c r="S18" s="1"/>
      <c r="T18" s="1"/>
      <c r="U18" s="1"/>
      <c r="V18" s="1"/>
      <c r="W18" s="1"/>
      <c r="X18" s="1"/>
      <c r="Y18" s="1"/>
      <c r="Z18" s="1"/>
    </row>
    <row r="19">
      <c r="A19" s="27">
        <v>8.0</v>
      </c>
      <c r="B19" s="28">
        <v>2.500001494E9</v>
      </c>
      <c r="C19" s="29" t="s">
        <v>40</v>
      </c>
      <c r="D19" s="40">
        <v>0.0</v>
      </c>
      <c r="E19" s="39">
        <v>90.0</v>
      </c>
      <c r="F19" s="32">
        <v>90.0</v>
      </c>
      <c r="G19" s="33">
        <v>85.0</v>
      </c>
      <c r="H19" s="34">
        <v>0.0</v>
      </c>
      <c r="I19" s="34"/>
      <c r="J19" s="33">
        <v>86.0</v>
      </c>
      <c r="K19" s="33">
        <v>85.0</v>
      </c>
      <c r="L19" s="34">
        <v>0.0</v>
      </c>
      <c r="M19" s="32">
        <v>90.0</v>
      </c>
      <c r="N19" s="33">
        <v>75.0</v>
      </c>
      <c r="O19" s="36">
        <f t="shared" si="1"/>
        <v>75.55</v>
      </c>
      <c r="P19" s="34" t="str">
        <f t="shared" si="2"/>
        <v>B</v>
      </c>
      <c r="Q19" s="34" t="str">
        <f t="shared" si="3"/>
        <v>E</v>
      </c>
      <c r="R19" s="1"/>
      <c r="S19" s="1"/>
      <c r="T19" s="1"/>
      <c r="U19" s="1"/>
      <c r="V19" s="1"/>
      <c r="W19" s="1"/>
      <c r="X19" s="1"/>
      <c r="Y19" s="1"/>
      <c r="Z19" s="1"/>
    </row>
    <row r="20">
      <c r="A20" s="27">
        <v>9.0</v>
      </c>
      <c r="B20" s="28">
        <v>2.500001491E9</v>
      </c>
      <c r="C20" s="29" t="s">
        <v>41</v>
      </c>
      <c r="D20" s="40">
        <v>0.0</v>
      </c>
      <c r="E20" s="39">
        <v>85.0</v>
      </c>
      <c r="F20" s="41">
        <v>0.0</v>
      </c>
      <c r="G20" s="34">
        <v>0.0</v>
      </c>
      <c r="H20" s="34">
        <v>0.0</v>
      </c>
      <c r="I20" s="34"/>
      <c r="J20" s="33">
        <v>93.0</v>
      </c>
      <c r="K20" s="33">
        <v>85.0</v>
      </c>
      <c r="L20" s="34">
        <v>0.0</v>
      </c>
      <c r="M20" s="32">
        <v>80.0</v>
      </c>
      <c r="N20" s="33">
        <v>95.0</v>
      </c>
      <c r="O20" s="36">
        <f t="shared" si="1"/>
        <v>61.9</v>
      </c>
      <c r="P20" s="34" t="str">
        <f t="shared" si="2"/>
        <v>C+</v>
      </c>
      <c r="Q20" s="34" t="str">
        <f t="shared" si="3"/>
        <v>E</v>
      </c>
      <c r="R20" s="43"/>
      <c r="S20" s="43"/>
      <c r="T20" s="43"/>
      <c r="U20" s="43"/>
      <c r="V20" s="43"/>
      <c r="W20" s="43"/>
      <c r="X20" s="43"/>
      <c r="Y20" s="43"/>
      <c r="Z20" s="43"/>
    </row>
    <row r="21" ht="15.75" customHeight="1">
      <c r="A21" s="27">
        <v>10.0</v>
      </c>
      <c r="B21" s="28">
        <v>2.5000015E9</v>
      </c>
      <c r="C21" s="29" t="s">
        <v>42</v>
      </c>
      <c r="D21" s="40">
        <v>0.0</v>
      </c>
      <c r="E21" s="39">
        <v>80.0</v>
      </c>
      <c r="F21" s="41">
        <v>0.0</v>
      </c>
      <c r="G21" s="34">
        <v>0.0</v>
      </c>
      <c r="H21" s="34">
        <v>0.0</v>
      </c>
      <c r="I21" s="34"/>
      <c r="J21" s="44">
        <v>57.0</v>
      </c>
      <c r="K21" s="33">
        <v>85.0</v>
      </c>
      <c r="L21" s="34">
        <v>0.0</v>
      </c>
      <c r="M21" s="32">
        <v>70.0</v>
      </c>
      <c r="N21" s="33">
        <v>90.0</v>
      </c>
      <c r="O21" s="36">
        <f t="shared" si="1"/>
        <v>56.1</v>
      </c>
      <c r="P21" s="34" t="str">
        <f t="shared" si="2"/>
        <v>C</v>
      </c>
      <c r="Q21" s="34" t="str">
        <f t="shared" si="3"/>
        <v>E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7">
        <v>11.0</v>
      </c>
      <c r="B22" s="28">
        <v>2.500001501E9</v>
      </c>
      <c r="C22" s="29" t="s">
        <v>43</v>
      </c>
      <c r="D22" s="30">
        <v>85.0</v>
      </c>
      <c r="E22" s="39">
        <v>90.0</v>
      </c>
      <c r="F22" s="32">
        <v>90.0</v>
      </c>
      <c r="G22" s="33">
        <v>85.0</v>
      </c>
      <c r="H22" s="34">
        <v>0.0</v>
      </c>
      <c r="I22" s="34"/>
      <c r="J22" s="45">
        <v>100.0</v>
      </c>
      <c r="K22" s="33">
        <v>85.0</v>
      </c>
      <c r="L22" s="34">
        <v>0.0</v>
      </c>
      <c r="M22" s="32">
        <v>92.0</v>
      </c>
      <c r="N22" s="33">
        <v>95.0</v>
      </c>
      <c r="O22" s="36">
        <f t="shared" si="1"/>
        <v>91.15</v>
      </c>
      <c r="P22" s="34" t="str">
        <f t="shared" si="2"/>
        <v>A</v>
      </c>
      <c r="Q22" s="34" t="str">
        <f t="shared" si="3"/>
        <v>E</v>
      </c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7">
        <v>12.0</v>
      </c>
      <c r="B23" s="28">
        <v>2.500001492E9</v>
      </c>
      <c r="C23" s="29" t="s">
        <v>44</v>
      </c>
      <c r="D23" s="30">
        <v>85.0</v>
      </c>
      <c r="E23" s="39">
        <v>85.0</v>
      </c>
      <c r="F23" s="32">
        <v>90.0</v>
      </c>
      <c r="G23" s="33">
        <v>85.0</v>
      </c>
      <c r="H23" s="34">
        <v>0.0</v>
      </c>
      <c r="I23" s="34"/>
      <c r="J23" s="45">
        <v>86.0</v>
      </c>
      <c r="K23" s="33">
        <v>85.0</v>
      </c>
      <c r="L23" s="34">
        <v>0.0</v>
      </c>
      <c r="M23" s="32">
        <v>90.0</v>
      </c>
      <c r="N23" s="33">
        <v>95.0</v>
      </c>
      <c r="O23" s="36">
        <f t="shared" si="1"/>
        <v>89.55</v>
      </c>
      <c r="P23" s="34" t="str">
        <f t="shared" si="2"/>
        <v>A-</v>
      </c>
      <c r="Q23" s="34" t="str">
        <f t="shared" si="3"/>
        <v>E</v>
      </c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7">
        <v>13.0</v>
      </c>
      <c r="B24" s="28">
        <v>2.500001523E9</v>
      </c>
      <c r="C24" s="29" t="s">
        <v>45</v>
      </c>
      <c r="D24" s="46">
        <v>0.0</v>
      </c>
      <c r="E24" s="39">
        <v>85.0</v>
      </c>
      <c r="F24" s="41">
        <v>0.0</v>
      </c>
      <c r="G24" s="33">
        <v>90.0</v>
      </c>
      <c r="H24" s="34">
        <v>0.0</v>
      </c>
      <c r="I24" s="34"/>
      <c r="J24" s="45">
        <v>86.0</v>
      </c>
      <c r="K24" s="33">
        <v>85.0</v>
      </c>
      <c r="L24" s="34">
        <v>0.0</v>
      </c>
      <c r="M24" s="32">
        <v>85.0</v>
      </c>
      <c r="N24" s="33">
        <v>95.0</v>
      </c>
      <c r="O24" s="36">
        <f t="shared" si="1"/>
        <v>71.55</v>
      </c>
      <c r="P24" s="34" t="str">
        <f t="shared" si="2"/>
        <v>B</v>
      </c>
      <c r="Q24" s="34" t="str">
        <f t="shared" si="3"/>
        <v>E</v>
      </c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27">
        <v>14.0</v>
      </c>
      <c r="B25" s="28">
        <v>2.500001488E9</v>
      </c>
      <c r="C25" s="29" t="s">
        <v>46</v>
      </c>
      <c r="D25" s="30">
        <v>85.0</v>
      </c>
      <c r="E25" s="39">
        <v>85.0</v>
      </c>
      <c r="F25" s="32">
        <v>85.0</v>
      </c>
      <c r="G25" s="33">
        <v>85.0</v>
      </c>
      <c r="H25" s="34">
        <v>0.0</v>
      </c>
      <c r="I25" s="34"/>
      <c r="J25" s="45">
        <v>86.0</v>
      </c>
      <c r="K25" s="33">
        <v>85.0</v>
      </c>
      <c r="L25" s="34">
        <v>0.0</v>
      </c>
      <c r="M25" s="32">
        <v>87.0</v>
      </c>
      <c r="N25" s="33">
        <v>95.0</v>
      </c>
      <c r="O25" s="36">
        <f t="shared" si="1"/>
        <v>88.45</v>
      </c>
      <c r="P25" s="34" t="str">
        <f t="shared" si="2"/>
        <v>A-</v>
      </c>
      <c r="Q25" s="34" t="str">
        <f t="shared" si="3"/>
        <v>E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7">
        <v>15.0</v>
      </c>
      <c r="B26" s="28">
        <v>2.500001522E9</v>
      </c>
      <c r="C26" s="29" t="s">
        <v>47</v>
      </c>
      <c r="D26" s="30">
        <v>85.0</v>
      </c>
      <c r="E26" s="39">
        <v>90.0</v>
      </c>
      <c r="F26" s="32">
        <v>85.0</v>
      </c>
      <c r="G26" s="33">
        <v>90.0</v>
      </c>
      <c r="H26" s="34">
        <v>0.0</v>
      </c>
      <c r="I26" s="34"/>
      <c r="J26" s="45">
        <v>100.0</v>
      </c>
      <c r="K26" s="33">
        <v>85.0</v>
      </c>
      <c r="L26" s="34">
        <v>0.0</v>
      </c>
      <c r="M26" s="32">
        <v>90.0</v>
      </c>
      <c r="N26" s="33">
        <v>95.0</v>
      </c>
      <c r="O26" s="36">
        <f t="shared" si="1"/>
        <v>90.75</v>
      </c>
      <c r="P26" s="34" t="str">
        <f t="shared" si="2"/>
        <v>A</v>
      </c>
      <c r="Q26" s="34" t="str">
        <f t="shared" si="3"/>
        <v>E</v>
      </c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7">
        <v>16.0</v>
      </c>
      <c r="B27" s="28">
        <v>2.50000149E9</v>
      </c>
      <c r="C27" s="29" t="s">
        <v>48</v>
      </c>
      <c r="D27" s="30">
        <v>85.0</v>
      </c>
      <c r="E27" s="39">
        <v>90.0</v>
      </c>
      <c r="F27" s="32">
        <v>85.0</v>
      </c>
      <c r="G27" s="33">
        <v>85.0</v>
      </c>
      <c r="H27" s="34">
        <v>0.0</v>
      </c>
      <c r="I27" s="34"/>
      <c r="J27" s="45">
        <v>93.0</v>
      </c>
      <c r="K27" s="33">
        <v>85.0</v>
      </c>
      <c r="L27" s="34">
        <v>0.0</v>
      </c>
      <c r="M27" s="32">
        <v>90.0</v>
      </c>
      <c r="N27" s="33">
        <v>90.0</v>
      </c>
      <c r="O27" s="36">
        <f t="shared" si="1"/>
        <v>88.4</v>
      </c>
      <c r="P27" s="34" t="str">
        <f t="shared" si="2"/>
        <v>A-</v>
      </c>
      <c r="Q27" s="34" t="str">
        <f t="shared" si="3"/>
        <v>E</v>
      </c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7">
        <v>17.0</v>
      </c>
      <c r="B28" s="28">
        <v>2.500001521E9</v>
      </c>
      <c r="C28" s="29" t="s">
        <v>49</v>
      </c>
      <c r="D28" s="40">
        <v>0.0</v>
      </c>
      <c r="E28" s="47">
        <v>80.0</v>
      </c>
      <c r="F28" s="41">
        <v>0.0</v>
      </c>
      <c r="G28" s="33">
        <v>90.0</v>
      </c>
      <c r="H28" s="34">
        <v>0.0</v>
      </c>
      <c r="I28" s="34"/>
      <c r="J28" s="45">
        <v>86.0</v>
      </c>
      <c r="K28" s="33">
        <v>85.0</v>
      </c>
      <c r="L28" s="34">
        <v>0.0</v>
      </c>
      <c r="M28" s="41">
        <v>60.0</v>
      </c>
      <c r="N28" s="33">
        <v>95.0</v>
      </c>
      <c r="O28" s="36" t="str">
        <f>D$11/100*D28+H$11/100*H28+J$11/100*#REF!+K$11/100*K28+L$11/100*L28+M$11/100*M28+N$11/100*N28+E$11/100*E28+F$11/100*F28+G$11/100*G28</f>
        <v>#REF!</v>
      </c>
      <c r="P28" s="34" t="str">
        <f t="shared" si="2"/>
        <v>#REF!</v>
      </c>
      <c r="Q28" s="34" t="str">
        <f t="shared" si="3"/>
        <v>#REF!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7">
        <v>18.0</v>
      </c>
      <c r="B29" s="28">
        <v>2.500001484E9</v>
      </c>
      <c r="C29" s="29" t="s">
        <v>50</v>
      </c>
      <c r="D29" s="30">
        <v>85.0</v>
      </c>
      <c r="E29" s="39">
        <v>90.0</v>
      </c>
      <c r="F29" s="32">
        <v>85.0</v>
      </c>
      <c r="G29" s="33">
        <v>90.0</v>
      </c>
      <c r="H29" s="34">
        <v>0.0</v>
      </c>
      <c r="I29" s="34"/>
      <c r="J29" s="45">
        <v>93.0</v>
      </c>
      <c r="K29" s="33">
        <v>85.0</v>
      </c>
      <c r="L29" s="34">
        <v>0.0</v>
      </c>
      <c r="M29" s="32">
        <v>85.0</v>
      </c>
      <c r="N29" s="33">
        <v>90.0</v>
      </c>
      <c r="O29" s="36">
        <f t="shared" ref="O29:O31" si="4">D$11/100*D29+H$11/100*H29+J$11/100*J28+K$11/100*K29+L$11/100*L29+M$11/100*M29+N$11/100*N29+E$11/100*E29+F$11/100*F29+G$11/100*G29</f>
        <v>87.55</v>
      </c>
      <c r="P29" s="34" t="str">
        <f t="shared" si="2"/>
        <v>A-</v>
      </c>
      <c r="Q29" s="34" t="str">
        <f t="shared" si="3"/>
        <v>E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7">
        <v>19.0</v>
      </c>
      <c r="B30" s="48">
        <v>2.500001485E9</v>
      </c>
      <c r="C30" s="49" t="s">
        <v>51</v>
      </c>
      <c r="D30" s="30">
        <v>85.0</v>
      </c>
      <c r="E30" s="39">
        <v>90.0</v>
      </c>
      <c r="F30" s="32">
        <v>90.0</v>
      </c>
      <c r="G30" s="33">
        <v>90.0</v>
      </c>
      <c r="H30" s="34">
        <v>0.0</v>
      </c>
      <c r="I30" s="34"/>
      <c r="J30" s="45">
        <v>100.0</v>
      </c>
      <c r="K30" s="33">
        <v>85.0</v>
      </c>
      <c r="L30" s="34">
        <v>0.0</v>
      </c>
      <c r="M30" s="32">
        <v>90.0</v>
      </c>
      <c r="N30" s="33">
        <v>95.0</v>
      </c>
      <c r="O30" s="36">
        <f t="shared" si="4"/>
        <v>90.9</v>
      </c>
      <c r="P30" s="34" t="str">
        <f t="shared" si="2"/>
        <v>A</v>
      </c>
      <c r="Q30" s="34" t="str">
        <f t="shared" si="3"/>
        <v>E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7">
        <v>20.0</v>
      </c>
      <c r="B31" s="48">
        <v>2.500001487E9</v>
      </c>
      <c r="C31" s="49" t="s">
        <v>52</v>
      </c>
      <c r="D31" s="30">
        <v>85.0</v>
      </c>
      <c r="E31" s="39">
        <v>90.0</v>
      </c>
      <c r="F31" s="32">
        <v>85.0</v>
      </c>
      <c r="G31" s="34">
        <v>0.0</v>
      </c>
      <c r="H31" s="34">
        <v>0.0</v>
      </c>
      <c r="I31" s="34"/>
      <c r="J31" s="50">
        <v>93.0</v>
      </c>
      <c r="K31" s="33">
        <v>85.0</v>
      </c>
      <c r="L31" s="34">
        <v>0.0</v>
      </c>
      <c r="M31" s="32">
        <v>87.0</v>
      </c>
      <c r="N31" s="33">
        <v>80.0</v>
      </c>
      <c r="O31" s="36">
        <f t="shared" si="4"/>
        <v>76.65</v>
      </c>
      <c r="P31" s="34" t="str">
        <f t="shared" si="2"/>
        <v>B</v>
      </c>
      <c r="Q31" s="34" t="str">
        <f t="shared" si="3"/>
        <v>E</v>
      </c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7">
        <v>21.0</v>
      </c>
      <c r="B32" s="48">
        <v>2.500001496E9</v>
      </c>
      <c r="C32" s="49" t="s">
        <v>53</v>
      </c>
      <c r="D32" s="40">
        <v>0.0</v>
      </c>
      <c r="E32" s="47">
        <v>80.0</v>
      </c>
      <c r="F32" s="41">
        <v>0.0</v>
      </c>
      <c r="G32" s="34">
        <v>0.0</v>
      </c>
      <c r="H32" s="34">
        <v>0.0</v>
      </c>
      <c r="I32" s="34"/>
      <c r="J32" s="45">
        <v>79.0</v>
      </c>
      <c r="K32" s="33">
        <v>85.0</v>
      </c>
      <c r="L32" s="34">
        <v>0.0</v>
      </c>
      <c r="M32" s="51">
        <v>60.0</v>
      </c>
      <c r="N32" s="33">
        <v>80.0</v>
      </c>
      <c r="O32" s="36">
        <f t="shared" ref="O32:O46" si="5">D$11/100*D32+H$11/100*H32+J$11/100*J32+K$11/100*K32+L$11/100*L32+M$11/100*M32+N$11/100*N32+E$11/100*E32+F$11/100*F32+G$11/100*G32</f>
        <v>52.2</v>
      </c>
      <c r="P32" s="34" t="str">
        <f t="shared" si="2"/>
        <v>C</v>
      </c>
      <c r="Q32" s="34" t="str">
        <f t="shared" si="3"/>
        <v>E</v>
      </c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7">
        <v>22.0</v>
      </c>
      <c r="B33" s="48">
        <v>2.500001498E9</v>
      </c>
      <c r="C33" s="49" t="s">
        <v>54</v>
      </c>
      <c r="D33" s="40">
        <v>0.0</v>
      </c>
      <c r="E33" s="47">
        <v>80.0</v>
      </c>
      <c r="F33" s="41">
        <v>0.0</v>
      </c>
      <c r="G33" s="34">
        <v>0.0</v>
      </c>
      <c r="H33" s="34">
        <v>0.0</v>
      </c>
      <c r="I33" s="34"/>
      <c r="J33" s="44">
        <v>57.0</v>
      </c>
      <c r="K33" s="33">
        <v>85.0</v>
      </c>
      <c r="L33" s="34">
        <v>0.0</v>
      </c>
      <c r="M33" s="52">
        <v>0.0</v>
      </c>
      <c r="N33" s="33">
        <v>30.0</v>
      </c>
      <c r="O33" s="36">
        <f t="shared" si="5"/>
        <v>24.1</v>
      </c>
      <c r="P33" s="34" t="str">
        <f t="shared" si="2"/>
        <v>E</v>
      </c>
      <c r="Q33" s="34" t="str">
        <f t="shared" si="3"/>
        <v>E</v>
      </c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7">
        <v>23.0</v>
      </c>
      <c r="B34" s="48">
        <v>2.500001499E9</v>
      </c>
      <c r="C34" s="49" t="s">
        <v>55</v>
      </c>
      <c r="D34" s="30">
        <v>85.0</v>
      </c>
      <c r="E34" s="39">
        <v>90.0</v>
      </c>
      <c r="F34" s="32">
        <v>90.0</v>
      </c>
      <c r="G34" s="33">
        <v>85.0</v>
      </c>
      <c r="H34" s="34">
        <v>0.0</v>
      </c>
      <c r="I34" s="34"/>
      <c r="J34" s="45">
        <v>93.0</v>
      </c>
      <c r="K34" s="33">
        <v>85.0</v>
      </c>
      <c r="L34" s="34">
        <v>0.0</v>
      </c>
      <c r="M34" s="32">
        <v>87.0</v>
      </c>
      <c r="N34" s="33">
        <v>80.0</v>
      </c>
      <c r="O34" s="36">
        <f t="shared" si="5"/>
        <v>85.3</v>
      </c>
      <c r="P34" s="34" t="str">
        <f t="shared" si="2"/>
        <v>A-</v>
      </c>
      <c r="Q34" s="34" t="str">
        <f t="shared" si="3"/>
        <v>E</v>
      </c>
      <c r="R34" s="1"/>
      <c r="S34" s="1"/>
      <c r="T34" s="1"/>
      <c r="U34" s="1"/>
      <c r="V34" s="1"/>
      <c r="W34" s="1"/>
      <c r="X34" s="1"/>
      <c r="Y34" s="1"/>
      <c r="Z34" s="1"/>
    </row>
    <row r="35" ht="27.0" customHeight="1">
      <c r="A35" s="27">
        <v>24.0</v>
      </c>
      <c r="B35" s="48"/>
      <c r="C35" s="53" t="s">
        <v>56</v>
      </c>
      <c r="D35" s="46">
        <v>0.0</v>
      </c>
      <c r="E35" s="54">
        <v>0.0</v>
      </c>
      <c r="F35" s="32">
        <v>80.0</v>
      </c>
      <c r="G35" s="34">
        <v>0.0</v>
      </c>
      <c r="H35" s="34">
        <v>0.0</v>
      </c>
      <c r="I35" s="34"/>
      <c r="J35" s="45">
        <v>93.0</v>
      </c>
      <c r="K35" s="33">
        <v>85.0</v>
      </c>
      <c r="L35" s="34">
        <v>0.0</v>
      </c>
      <c r="M35" s="51">
        <v>75.0</v>
      </c>
      <c r="N35" s="33">
        <v>95.0</v>
      </c>
      <c r="O35" s="36">
        <f t="shared" si="5"/>
        <v>60.4</v>
      </c>
      <c r="P35" s="34" t="str">
        <f t="shared" si="2"/>
        <v>C+</v>
      </c>
      <c r="Q35" s="34" t="str">
        <f t="shared" si="3"/>
        <v>E</v>
      </c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7">
        <v>25.0</v>
      </c>
      <c r="B36" s="48"/>
      <c r="C36" s="53" t="s">
        <v>57</v>
      </c>
      <c r="D36" s="40">
        <v>0.0</v>
      </c>
      <c r="E36" s="47">
        <v>80.0</v>
      </c>
      <c r="F36" s="41">
        <v>0.0</v>
      </c>
      <c r="G36" s="34">
        <v>0.0</v>
      </c>
      <c r="H36" s="34">
        <v>0.0</v>
      </c>
      <c r="I36" s="34"/>
      <c r="J36" s="44">
        <v>40.0</v>
      </c>
      <c r="K36" s="33"/>
      <c r="L36" s="34">
        <v>0.0</v>
      </c>
      <c r="M36" s="52">
        <v>0.0</v>
      </c>
      <c r="N36" s="33"/>
      <c r="O36" s="36">
        <f t="shared" si="5"/>
        <v>10</v>
      </c>
      <c r="P36" s="34" t="str">
        <f t="shared" si="2"/>
        <v>E</v>
      </c>
      <c r="Q36" s="34" t="str">
        <f t="shared" si="3"/>
        <v>E</v>
      </c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7">
        <v>26.0</v>
      </c>
      <c r="B37" s="48"/>
      <c r="C37" s="49"/>
      <c r="D37" s="55">
        <v>0.0</v>
      </c>
      <c r="E37" s="34">
        <v>0.0</v>
      </c>
      <c r="F37" s="34">
        <v>0.0</v>
      </c>
      <c r="G37" s="34">
        <v>0.0</v>
      </c>
      <c r="H37" s="34">
        <v>0.0</v>
      </c>
      <c r="I37" s="34"/>
      <c r="J37" s="56">
        <v>0.0</v>
      </c>
      <c r="K37" s="33"/>
      <c r="L37" s="34">
        <v>0.0</v>
      </c>
      <c r="M37" s="32">
        <v>0.0</v>
      </c>
      <c r="N37" s="34"/>
      <c r="O37" s="36">
        <f t="shared" si="5"/>
        <v>0</v>
      </c>
      <c r="P37" s="34" t="str">
        <f t="shared" si="2"/>
        <v>E</v>
      </c>
      <c r="Q37" s="34" t="str">
        <f t="shared" si="3"/>
        <v>E</v>
      </c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7">
        <v>27.0</v>
      </c>
      <c r="B38" s="48"/>
      <c r="C38" s="29" t="s">
        <v>49</v>
      </c>
      <c r="D38" s="40">
        <v>0.0</v>
      </c>
      <c r="E38" s="47">
        <v>80.0</v>
      </c>
      <c r="F38" s="41">
        <v>0.0</v>
      </c>
      <c r="G38" s="33">
        <v>90.0</v>
      </c>
      <c r="H38" s="34">
        <v>0.0</v>
      </c>
      <c r="I38" s="34"/>
      <c r="J38" s="45">
        <v>86.0</v>
      </c>
      <c r="K38" s="33">
        <v>85.0</v>
      </c>
      <c r="L38" s="34">
        <v>0.0</v>
      </c>
      <c r="M38" s="41">
        <v>60.0</v>
      </c>
      <c r="N38" s="33">
        <v>95.0</v>
      </c>
      <c r="O38" s="36">
        <f t="shared" si="5"/>
        <v>66.05</v>
      </c>
      <c r="P38" s="34" t="str">
        <f t="shared" si="2"/>
        <v>B-</v>
      </c>
      <c r="Q38" s="34" t="str">
        <f t="shared" si="3"/>
        <v>E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7">
        <v>28.0</v>
      </c>
      <c r="B39" s="48"/>
      <c r="C39" s="49"/>
      <c r="D39" s="55">
        <v>0.0</v>
      </c>
      <c r="E39" s="34">
        <v>0.0</v>
      </c>
      <c r="F39" s="34">
        <v>0.0</v>
      </c>
      <c r="G39" s="34">
        <v>0.0</v>
      </c>
      <c r="H39" s="34">
        <v>0.0</v>
      </c>
      <c r="I39" s="34"/>
      <c r="J39" s="56">
        <v>0.0</v>
      </c>
      <c r="K39" s="34">
        <v>0.0</v>
      </c>
      <c r="L39" s="34">
        <v>0.0</v>
      </c>
      <c r="M39" s="34">
        <v>0.0</v>
      </c>
      <c r="N39" s="34">
        <v>0.0</v>
      </c>
      <c r="O39" s="36">
        <f t="shared" si="5"/>
        <v>0</v>
      </c>
      <c r="P39" s="34" t="str">
        <f t="shared" si="2"/>
        <v>E</v>
      </c>
      <c r="Q39" s="34" t="str">
        <f t="shared" si="3"/>
        <v>E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57">
        <v>29.0</v>
      </c>
      <c r="B40" s="58"/>
      <c r="C40" s="36"/>
      <c r="D40" s="55">
        <v>0.0</v>
      </c>
      <c r="E40" s="34">
        <v>0.0</v>
      </c>
      <c r="F40" s="34">
        <v>0.0</v>
      </c>
      <c r="G40" s="34">
        <v>0.0</v>
      </c>
      <c r="H40" s="34">
        <v>0.0</v>
      </c>
      <c r="I40" s="34"/>
      <c r="J40" s="56">
        <v>0.0</v>
      </c>
      <c r="K40" s="34">
        <v>0.0</v>
      </c>
      <c r="L40" s="34">
        <v>0.0</v>
      </c>
      <c r="M40" s="34">
        <v>0.0</v>
      </c>
      <c r="N40" s="34">
        <v>0.0</v>
      </c>
      <c r="O40" s="36">
        <f t="shared" si="5"/>
        <v>0</v>
      </c>
      <c r="P40" s="34" t="str">
        <f t="shared" si="2"/>
        <v>E</v>
      </c>
      <c r="Q40" s="34" t="str">
        <f t="shared" si="3"/>
        <v>E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57">
        <v>30.0</v>
      </c>
      <c r="B41" s="58"/>
      <c r="C41" s="36"/>
      <c r="D41" s="55">
        <v>0.0</v>
      </c>
      <c r="E41" s="34">
        <v>0.0</v>
      </c>
      <c r="F41" s="34">
        <v>0.0</v>
      </c>
      <c r="G41" s="34">
        <v>0.0</v>
      </c>
      <c r="H41" s="34">
        <v>0.0</v>
      </c>
      <c r="I41" s="34"/>
      <c r="J41" s="56">
        <v>0.0</v>
      </c>
      <c r="K41" s="34">
        <v>0.0</v>
      </c>
      <c r="L41" s="34">
        <v>0.0</v>
      </c>
      <c r="M41" s="34">
        <v>0.0</v>
      </c>
      <c r="N41" s="34">
        <v>0.0</v>
      </c>
      <c r="O41" s="36">
        <f t="shared" si="5"/>
        <v>0</v>
      </c>
      <c r="P41" s="34" t="str">
        <f t="shared" si="2"/>
        <v>E</v>
      </c>
      <c r="Q41" s="34" t="str">
        <f t="shared" si="3"/>
        <v>E</v>
      </c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57">
        <v>31.0</v>
      </c>
      <c r="B42" s="58"/>
      <c r="C42" s="59"/>
      <c r="D42" s="55">
        <v>0.0</v>
      </c>
      <c r="E42" s="34">
        <v>0.0</v>
      </c>
      <c r="F42" s="34">
        <v>0.0</v>
      </c>
      <c r="G42" s="34">
        <v>0.0</v>
      </c>
      <c r="H42" s="34">
        <v>0.0</v>
      </c>
      <c r="I42" s="34"/>
      <c r="J42" s="56">
        <v>0.0</v>
      </c>
      <c r="K42" s="34">
        <v>0.0</v>
      </c>
      <c r="L42" s="34">
        <v>0.0</v>
      </c>
      <c r="M42" s="34">
        <v>0.0</v>
      </c>
      <c r="N42" s="34">
        <v>0.0</v>
      </c>
      <c r="O42" s="36">
        <f t="shared" si="5"/>
        <v>0</v>
      </c>
      <c r="P42" s="34" t="str">
        <f t="shared" si="2"/>
        <v>E</v>
      </c>
      <c r="Q42" s="34" t="str">
        <f t="shared" si="3"/>
        <v>E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57">
        <v>32.0</v>
      </c>
      <c r="B43" s="58"/>
      <c r="C43" s="36"/>
      <c r="D43" s="55">
        <v>0.0</v>
      </c>
      <c r="E43" s="34">
        <v>0.0</v>
      </c>
      <c r="F43" s="34">
        <v>0.0</v>
      </c>
      <c r="G43" s="34">
        <v>0.0</v>
      </c>
      <c r="H43" s="34">
        <v>0.0</v>
      </c>
      <c r="I43" s="34"/>
      <c r="J43" s="56">
        <v>0.0</v>
      </c>
      <c r="K43" s="34">
        <v>0.0</v>
      </c>
      <c r="L43" s="34">
        <v>0.0</v>
      </c>
      <c r="M43" s="34">
        <v>0.0</v>
      </c>
      <c r="N43" s="34">
        <v>0.0</v>
      </c>
      <c r="O43" s="36">
        <f t="shared" si="5"/>
        <v>0</v>
      </c>
      <c r="P43" s="34" t="str">
        <f t="shared" si="2"/>
        <v>E</v>
      </c>
      <c r="Q43" s="34" t="str">
        <f t="shared" si="3"/>
        <v>E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57">
        <v>33.0</v>
      </c>
      <c r="B44" s="58"/>
      <c r="C44" s="36"/>
      <c r="D44" s="60">
        <v>0.0</v>
      </c>
      <c r="E44" s="61">
        <v>0.0</v>
      </c>
      <c r="F44" s="61">
        <v>0.0</v>
      </c>
      <c r="G44" s="61">
        <v>0.0</v>
      </c>
      <c r="H44" s="61">
        <v>0.0</v>
      </c>
      <c r="I44" s="61"/>
      <c r="J44" s="62">
        <v>0.0</v>
      </c>
      <c r="K44" s="61">
        <v>0.0</v>
      </c>
      <c r="L44" s="61">
        <v>0.0</v>
      </c>
      <c r="M44" s="61">
        <v>0.0</v>
      </c>
      <c r="N44" s="61">
        <v>0.0</v>
      </c>
      <c r="O44" s="36">
        <f t="shared" si="5"/>
        <v>0</v>
      </c>
      <c r="P44" s="34" t="str">
        <f t="shared" si="2"/>
        <v>E</v>
      </c>
      <c r="Q44" s="34" t="str">
        <f t="shared" si="3"/>
        <v>E</v>
      </c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57">
        <v>34.0</v>
      </c>
      <c r="B45" s="58"/>
      <c r="C45" s="36"/>
      <c r="D45" s="55">
        <v>0.0</v>
      </c>
      <c r="E45" s="34">
        <v>0.0</v>
      </c>
      <c r="F45" s="34">
        <v>0.0</v>
      </c>
      <c r="G45" s="34">
        <v>0.0</v>
      </c>
      <c r="H45" s="34">
        <v>0.0</v>
      </c>
      <c r="I45" s="34"/>
      <c r="J45" s="56">
        <v>0.0</v>
      </c>
      <c r="K45" s="34">
        <v>0.0</v>
      </c>
      <c r="L45" s="34">
        <v>0.0</v>
      </c>
      <c r="M45" s="34">
        <v>0.0</v>
      </c>
      <c r="N45" s="34">
        <v>0.0</v>
      </c>
      <c r="O45" s="36">
        <f t="shared" si="5"/>
        <v>0</v>
      </c>
      <c r="P45" s="34" t="str">
        <f t="shared" si="2"/>
        <v>E</v>
      </c>
      <c r="Q45" s="34" t="str">
        <f t="shared" si="3"/>
        <v>E</v>
      </c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57">
        <v>35.0</v>
      </c>
      <c r="B46" s="58"/>
      <c r="C46" s="36"/>
      <c r="D46" s="55">
        <v>0.0</v>
      </c>
      <c r="E46" s="34">
        <v>0.0</v>
      </c>
      <c r="F46" s="34">
        <v>0.0</v>
      </c>
      <c r="G46" s="34">
        <v>0.0</v>
      </c>
      <c r="H46" s="34">
        <v>0.0</v>
      </c>
      <c r="I46" s="34"/>
      <c r="J46" s="56">
        <v>0.0</v>
      </c>
      <c r="K46" s="34">
        <v>0.0</v>
      </c>
      <c r="L46" s="34">
        <v>0.0</v>
      </c>
      <c r="M46" s="34">
        <v>0.0</v>
      </c>
      <c r="N46" s="34">
        <v>0.0</v>
      </c>
      <c r="O46" s="36">
        <f t="shared" si="5"/>
        <v>0</v>
      </c>
      <c r="P46" s="34" t="str">
        <f t="shared" si="2"/>
        <v>E</v>
      </c>
      <c r="Q46" s="34" t="str">
        <f t="shared" si="3"/>
        <v>E</v>
      </c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63" t="s">
        <v>58</v>
      </c>
      <c r="B47" s="2"/>
      <c r="C47" s="1"/>
      <c r="D47" s="3"/>
      <c r="E47" s="3"/>
      <c r="F47" s="3"/>
      <c r="G47" s="3"/>
      <c r="H47" s="3"/>
      <c r="I47" s="1"/>
      <c r="J47" s="1"/>
      <c r="K47" s="1"/>
      <c r="L47" s="1"/>
      <c r="M47" s="1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1"/>
      <c r="D48" s="3"/>
      <c r="E48" s="3"/>
      <c r="F48" s="3"/>
      <c r="G48" s="3"/>
      <c r="H48" s="3"/>
      <c r="I48" s="1"/>
      <c r="J48" s="1"/>
      <c r="K48" s="10" t="s">
        <v>59</v>
      </c>
      <c r="M48" s="1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 t="s">
        <v>22</v>
      </c>
      <c r="C49" s="1"/>
      <c r="D49" s="3"/>
      <c r="E49" s="3"/>
      <c r="F49" s="3"/>
      <c r="G49" s="3"/>
      <c r="H49" s="3"/>
      <c r="I49" s="1"/>
      <c r="J49" s="1"/>
      <c r="K49" s="10" t="s">
        <v>60</v>
      </c>
      <c r="N49" s="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 t="s">
        <v>23</v>
      </c>
      <c r="C50" s="1"/>
      <c r="D50" s="3"/>
      <c r="E50" s="3"/>
      <c r="F50" s="3"/>
      <c r="G50" s="3"/>
      <c r="H50" s="3"/>
      <c r="I50" s="1"/>
      <c r="J50" s="1"/>
      <c r="K50" s="1"/>
      <c r="L50" s="1"/>
      <c r="M50" s="1"/>
      <c r="N50" s="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 t="s">
        <v>61</v>
      </c>
      <c r="C51" s="1"/>
      <c r="D51" s="3"/>
      <c r="E51" s="3"/>
      <c r="F51" s="3"/>
      <c r="G51" s="3"/>
      <c r="H51" s="3"/>
      <c r="I51" s="1"/>
      <c r="J51" s="1"/>
      <c r="K51" s="1"/>
      <c r="L51" s="1"/>
      <c r="M51" s="1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1"/>
      <c r="D52" s="3"/>
      <c r="E52" s="3"/>
      <c r="F52" s="3"/>
      <c r="G52" s="3"/>
      <c r="H52" s="3"/>
      <c r="I52" s="1"/>
      <c r="J52" s="1"/>
      <c r="K52" s="1"/>
      <c r="L52" s="1"/>
      <c r="M52" s="1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1"/>
      <c r="D53" s="3"/>
      <c r="E53" s="3"/>
      <c r="F53" s="3"/>
      <c r="G53" s="3"/>
      <c r="H53" s="3"/>
      <c r="I53" s="1"/>
      <c r="J53" s="1"/>
      <c r="K53" s="10" t="s">
        <v>62</v>
      </c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1"/>
      <c r="D54" s="3"/>
      <c r="E54" s="3"/>
      <c r="F54" s="3"/>
      <c r="G54" s="3"/>
      <c r="H54" s="3"/>
      <c r="I54" s="1"/>
      <c r="J54" s="1"/>
      <c r="K54" s="1"/>
      <c r="L54" s="1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1"/>
      <c r="D55" s="3"/>
      <c r="E55" s="3"/>
      <c r="F55" s="3"/>
      <c r="G55" s="3"/>
      <c r="H55" s="3"/>
      <c r="I55" s="1"/>
      <c r="J55" s="1"/>
      <c r="K55" s="1"/>
      <c r="L55" s="1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1"/>
      <c r="D56" s="3"/>
      <c r="E56" s="3"/>
      <c r="F56" s="3"/>
      <c r="G56" s="3"/>
      <c r="H56" s="3"/>
      <c r="I56" s="1"/>
      <c r="J56" s="1"/>
      <c r="K56" s="1"/>
      <c r="L56" s="1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0" t="s">
        <v>63</v>
      </c>
      <c r="C57" s="1"/>
      <c r="D57" s="3"/>
      <c r="E57" s="3"/>
      <c r="F57" s="3"/>
      <c r="G57" s="3"/>
      <c r="H57" s="3"/>
      <c r="I57" s="1"/>
      <c r="J57" s="1"/>
      <c r="K57" s="1"/>
      <c r="L57" s="1"/>
      <c r="M57" s="1"/>
      <c r="N57" s="9"/>
      <c r="O57" s="10" t="s">
        <v>64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0" t="s">
        <v>65</v>
      </c>
      <c r="C58" s="1"/>
      <c r="D58" s="10" t="s">
        <v>66</v>
      </c>
      <c r="I58" s="1"/>
      <c r="J58" s="1"/>
      <c r="K58" s="10" t="s">
        <v>67</v>
      </c>
      <c r="M58" s="1"/>
      <c r="N58" s="9"/>
      <c r="O58" s="10" t="s">
        <v>68</v>
      </c>
      <c r="Q58" s="10" t="str">
        <f>AVERAGE(O12:O44)</f>
        <v>#REF!</v>
      </c>
      <c r="R58" s="1"/>
      <c r="S58" s="1"/>
      <c r="T58" s="1"/>
      <c r="U58" s="1"/>
      <c r="V58" s="1"/>
      <c r="W58" s="1"/>
      <c r="X58" s="1"/>
      <c r="Y58" s="1"/>
      <c r="Z58" s="1"/>
    </row>
    <row r="59" ht="39.0" customHeight="1">
      <c r="A59" s="11" t="s">
        <v>69</v>
      </c>
      <c r="B59" s="11" t="s">
        <v>19</v>
      </c>
      <c r="C59" s="1"/>
      <c r="D59" s="64" t="s">
        <v>69</v>
      </c>
      <c r="E59" s="13"/>
      <c r="F59" s="13"/>
      <c r="G59" s="13"/>
      <c r="H59" s="14"/>
      <c r="I59" s="11" t="s">
        <v>19</v>
      </c>
      <c r="J59" s="1"/>
      <c r="K59" s="11" t="s">
        <v>19</v>
      </c>
      <c r="L59" s="11" t="s">
        <v>70</v>
      </c>
      <c r="M59" s="11" t="s">
        <v>71</v>
      </c>
      <c r="N59" s="9"/>
      <c r="O59" s="10" t="s">
        <v>72</v>
      </c>
      <c r="Q59" s="10" t="str">
        <f>STDEV(O12:O44)</f>
        <v>#REF!</v>
      </c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6">
        <v>0.0</v>
      </c>
      <c r="B60" s="65" t="s">
        <v>73</v>
      </c>
      <c r="C60" s="1"/>
      <c r="D60" s="34" t="s">
        <v>74</v>
      </c>
      <c r="E60" s="34"/>
      <c r="F60" s="34"/>
      <c r="G60" s="34"/>
      <c r="H60" s="34">
        <v>0.0</v>
      </c>
      <c r="I60" s="56" t="s">
        <v>73</v>
      </c>
      <c r="J60" s="1"/>
      <c r="K60" s="56" t="s">
        <v>75</v>
      </c>
      <c r="L60" s="56">
        <f>COUNTIF(P12:P46,K60)</f>
        <v>5</v>
      </c>
      <c r="M60" s="56">
        <f>COUNTIF(Q12:Q46,K60)</f>
        <v>0</v>
      </c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6">
        <v>40.0</v>
      </c>
      <c r="B61" s="65" t="s">
        <v>76</v>
      </c>
      <c r="C61" s="1"/>
      <c r="D61" s="34" t="s">
        <v>77</v>
      </c>
      <c r="E61" s="34"/>
      <c r="F61" s="34"/>
      <c r="G61" s="34"/>
      <c r="H61" s="34" t="str">
        <f>Q58-(1.5*Q59)</f>
        <v>#REF!</v>
      </c>
      <c r="I61" s="56" t="s">
        <v>76</v>
      </c>
      <c r="J61" s="1"/>
      <c r="K61" s="56" t="s">
        <v>78</v>
      </c>
      <c r="L61" s="56">
        <f>COUNTIF(P12:P46,K61)</f>
        <v>7</v>
      </c>
      <c r="M61" s="56">
        <f>COUNTIF(Q12:Q46,K61)</f>
        <v>0</v>
      </c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6">
        <v>50.0</v>
      </c>
      <c r="B62" s="65" t="s">
        <v>79</v>
      </c>
      <c r="C62" s="1"/>
      <c r="D62" s="34" t="s">
        <v>80</v>
      </c>
      <c r="E62" s="34"/>
      <c r="F62" s="34"/>
      <c r="G62" s="34"/>
      <c r="H62" s="34" t="str">
        <f>Q58-(0.1*Q59)</f>
        <v>#REF!</v>
      </c>
      <c r="I62" s="56" t="s">
        <v>79</v>
      </c>
      <c r="J62" s="1"/>
      <c r="K62" s="56" t="s">
        <v>81</v>
      </c>
      <c r="L62" s="56">
        <f>COUNTIF(P12:P46,K62)</f>
        <v>0</v>
      </c>
      <c r="M62" s="56">
        <f>COUNTIF(Q12:Q46,K62)</f>
        <v>0</v>
      </c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6">
        <v>60.0</v>
      </c>
      <c r="B63" s="65" t="s">
        <v>82</v>
      </c>
      <c r="C63" s="1"/>
      <c r="D63" s="34" t="s">
        <v>83</v>
      </c>
      <c r="E63" s="34"/>
      <c r="F63" s="34"/>
      <c r="G63" s="34"/>
      <c r="H63" s="34" t="str">
        <f>Q58+(0.1*Q59)</f>
        <v>#REF!</v>
      </c>
      <c r="I63" s="56" t="s">
        <v>82</v>
      </c>
      <c r="J63" s="1"/>
      <c r="K63" s="56" t="s">
        <v>84</v>
      </c>
      <c r="L63" s="56">
        <f>COUNTIF(P12:P46,K63)</f>
        <v>5</v>
      </c>
      <c r="M63" s="56">
        <f>COUNTIF(Q12:Q46,K63)</f>
        <v>0</v>
      </c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6">
        <v>65.0</v>
      </c>
      <c r="B64" s="65" t="s">
        <v>85</v>
      </c>
      <c r="C64" s="1"/>
      <c r="D64" s="34" t="s">
        <v>86</v>
      </c>
      <c r="E64" s="34"/>
      <c r="F64" s="34"/>
      <c r="G64" s="34"/>
      <c r="H64" s="34" t="str">
        <f>Q58+(0.3*Q59)</f>
        <v>#REF!</v>
      </c>
      <c r="I64" s="56" t="s">
        <v>85</v>
      </c>
      <c r="J64" s="1"/>
      <c r="K64" s="56" t="s">
        <v>85</v>
      </c>
      <c r="L64" s="56">
        <f>COUNTIF(P12:P46,K64)</f>
        <v>1</v>
      </c>
      <c r="M64" s="56">
        <f>COUNTIF(Q12:Q46,K64)</f>
        <v>0</v>
      </c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6">
        <v>70.0</v>
      </c>
      <c r="B65" s="65" t="s">
        <v>84</v>
      </c>
      <c r="C65" s="1"/>
      <c r="D65" s="34" t="s">
        <v>87</v>
      </c>
      <c r="E65" s="34"/>
      <c r="F65" s="34"/>
      <c r="G65" s="34"/>
      <c r="H65" s="34" t="str">
        <f>Q58+(0.5*Q59)</f>
        <v>#REF!</v>
      </c>
      <c r="I65" s="56" t="s">
        <v>84</v>
      </c>
      <c r="J65" s="1"/>
      <c r="K65" s="56" t="s">
        <v>82</v>
      </c>
      <c r="L65" s="56">
        <f>COUNTIF(P12:P46,K65)</f>
        <v>2</v>
      </c>
      <c r="M65" s="56">
        <f>COUNTIF(Q12:Q46,K65)</f>
        <v>0</v>
      </c>
      <c r="N65" s="9"/>
      <c r="O65" s="1"/>
      <c r="P65" s="1"/>
      <c r="Q65" s="1"/>
      <c r="R65" s="1"/>
      <c r="S65" s="1"/>
      <c r="T65" s="1"/>
      <c r="U65" s="1"/>
      <c r="V65" s="1"/>
      <c r="W65" s="1"/>
      <c r="X65" s="9"/>
      <c r="Y65" s="9"/>
      <c r="Z65" s="9"/>
    </row>
    <row r="66" ht="15.75" customHeight="1">
      <c r="A66" s="56">
        <v>80.0</v>
      </c>
      <c r="B66" s="65" t="s">
        <v>81</v>
      </c>
      <c r="C66" s="1"/>
      <c r="D66" s="34" t="s">
        <v>88</v>
      </c>
      <c r="E66" s="34"/>
      <c r="F66" s="34"/>
      <c r="G66" s="34"/>
      <c r="H66" s="34" t="str">
        <f>Q58+(0.8*Q59)</f>
        <v>#REF!</v>
      </c>
      <c r="I66" s="56" t="s">
        <v>81</v>
      </c>
      <c r="J66" s="1"/>
      <c r="K66" s="56" t="s">
        <v>79</v>
      </c>
      <c r="L66" s="56">
        <f>COUNTIF(P12:P46,K66)</f>
        <v>3</v>
      </c>
      <c r="M66" s="56">
        <f>COUNTIF(Q12:Q46,K66)</f>
        <v>0</v>
      </c>
      <c r="N66" s="9"/>
      <c r="O66" s="1"/>
      <c r="P66" s="1"/>
      <c r="Q66" s="1"/>
      <c r="R66" s="1"/>
      <c r="S66" s="1"/>
      <c r="T66" s="1"/>
      <c r="U66" s="1"/>
      <c r="V66" s="1"/>
      <c r="W66" s="1"/>
      <c r="X66" s="9"/>
      <c r="Y66" s="9"/>
      <c r="Z66" s="9"/>
    </row>
    <row r="67" ht="15.75" customHeight="1">
      <c r="A67" s="56">
        <v>85.0</v>
      </c>
      <c r="B67" s="65" t="s">
        <v>78</v>
      </c>
      <c r="C67" s="1"/>
      <c r="D67" s="34" t="s">
        <v>89</v>
      </c>
      <c r="E67" s="34"/>
      <c r="F67" s="34"/>
      <c r="G67" s="34"/>
      <c r="H67" s="34" t="str">
        <f>Q58+(1.2*Q59)</f>
        <v>#REF!</v>
      </c>
      <c r="I67" s="56" t="s">
        <v>78</v>
      </c>
      <c r="J67" s="1"/>
      <c r="K67" s="56" t="s">
        <v>76</v>
      </c>
      <c r="L67" s="56">
        <f>COUNTIF(P12:P46,K67)</f>
        <v>0</v>
      </c>
      <c r="M67" s="56">
        <f>COUNTIF(Q12:Q46,K67)</f>
        <v>0</v>
      </c>
      <c r="N67" s="9"/>
      <c r="O67" s="1"/>
      <c r="P67" s="1"/>
      <c r="Q67" s="1"/>
      <c r="R67" s="1"/>
      <c r="S67" s="1"/>
      <c r="T67" s="1"/>
      <c r="U67" s="1"/>
      <c r="V67" s="1"/>
      <c r="W67" s="1"/>
      <c r="X67" s="9"/>
      <c r="Y67" s="9"/>
      <c r="Z67" s="9"/>
    </row>
    <row r="68" ht="15.75" customHeight="1">
      <c r="A68" s="56">
        <v>90.0</v>
      </c>
      <c r="B68" s="65" t="s">
        <v>75</v>
      </c>
      <c r="C68" s="1"/>
      <c r="D68" s="34" t="s">
        <v>90</v>
      </c>
      <c r="E68" s="34"/>
      <c r="F68" s="34"/>
      <c r="G68" s="34"/>
      <c r="H68" s="34" t="str">
        <f>Q58+(1.5*Q59)</f>
        <v>#REF!</v>
      </c>
      <c r="I68" s="56" t="s">
        <v>75</v>
      </c>
      <c r="J68" s="1"/>
      <c r="K68" s="56" t="s">
        <v>73</v>
      </c>
      <c r="L68" s="56">
        <f>COUNTIF(P12:P46,K68)</f>
        <v>11</v>
      </c>
      <c r="M68" s="56">
        <f>COUNTIF(Q12:Q46,K68)</f>
        <v>34</v>
      </c>
      <c r="N68" s="9"/>
      <c r="O68" s="1"/>
      <c r="P68" s="1"/>
      <c r="Q68" s="1"/>
      <c r="R68" s="1"/>
      <c r="S68" s="1"/>
      <c r="T68" s="1"/>
      <c r="U68" s="1"/>
      <c r="V68" s="1"/>
      <c r="W68" s="1"/>
      <c r="X68" s="9"/>
      <c r="Y68" s="9"/>
      <c r="Z68" s="9"/>
    </row>
    <row r="69" ht="15.75" customHeight="1">
      <c r="A69" s="1"/>
      <c r="B69" s="2"/>
      <c r="C69" s="1"/>
      <c r="D69" s="3"/>
      <c r="E69" s="3"/>
      <c r="F69" s="3"/>
      <c r="G69" s="3"/>
      <c r="H69" s="3"/>
      <c r="I69" s="1"/>
      <c r="J69" s="1"/>
      <c r="K69" s="56" t="s">
        <v>91</v>
      </c>
      <c r="L69" s="56">
        <f t="shared" ref="L69:M69" si="6">SUM(L60:L68)</f>
        <v>34</v>
      </c>
      <c r="M69" s="56">
        <f t="shared" si="6"/>
        <v>34</v>
      </c>
      <c r="N69" s="9"/>
      <c r="O69" s="1"/>
      <c r="P69" s="1"/>
      <c r="Q69" s="1"/>
      <c r="R69" s="1"/>
      <c r="S69" s="1"/>
      <c r="T69" s="1"/>
      <c r="U69" s="1"/>
      <c r="V69" s="1"/>
      <c r="W69" s="1"/>
      <c r="X69" s="9"/>
      <c r="Y69" s="9"/>
      <c r="Z69" s="9"/>
    </row>
    <row r="70" ht="15.75" customHeight="1">
      <c r="A70" s="1"/>
      <c r="B70" s="2"/>
      <c r="C70" s="1"/>
      <c r="D70" s="3"/>
      <c r="E70" s="3"/>
      <c r="F70" s="3"/>
      <c r="G70" s="3"/>
      <c r="H70" s="3"/>
      <c r="I70" s="1"/>
      <c r="J70" s="1"/>
      <c r="K70" s="1"/>
      <c r="L70" s="1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66" t="s">
        <v>92</v>
      </c>
      <c r="B71" s="67"/>
      <c r="C71" s="1"/>
      <c r="D71" s="68"/>
      <c r="E71" s="68"/>
      <c r="F71" s="68"/>
      <c r="G71" s="3"/>
      <c r="H71" s="3"/>
      <c r="I71" s="1"/>
      <c r="J71" s="1"/>
      <c r="K71" s="1"/>
      <c r="L71" s="1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9"/>
      <c r="Y71" s="9"/>
      <c r="Z71" s="9"/>
    </row>
    <row r="72" ht="15.75" customHeight="1">
      <c r="A72" s="66" t="s">
        <v>93</v>
      </c>
      <c r="B72" s="67"/>
      <c r="C72" s="1"/>
      <c r="D72" s="68"/>
      <c r="E72" s="68"/>
      <c r="F72" s="68"/>
      <c r="G72" s="3"/>
      <c r="H72" s="3"/>
      <c r="I72" s="1"/>
      <c r="J72" s="1"/>
      <c r="K72" s="1"/>
      <c r="L72" s="1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9"/>
      <c r="Y72" s="9"/>
      <c r="Z72" s="9"/>
    </row>
    <row r="73" ht="15.75" customHeight="1">
      <c r="A73" s="66" t="s">
        <v>94</v>
      </c>
      <c r="B73" s="67"/>
      <c r="C73" s="68"/>
      <c r="D73" s="68"/>
      <c r="E73" s="68"/>
      <c r="F73" s="68"/>
      <c r="G73" s="3"/>
      <c r="H73" s="3"/>
      <c r="I73" s="1"/>
      <c r="J73" s="1"/>
      <c r="K73" s="1"/>
      <c r="L73" s="1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9"/>
      <c r="Y73" s="9"/>
      <c r="Z73" s="9"/>
    </row>
    <row r="74" ht="15.75" customHeight="1">
      <c r="A74" s="66" t="s">
        <v>95</v>
      </c>
      <c r="B74" s="67"/>
      <c r="C74" s="68"/>
      <c r="D74" s="68"/>
      <c r="E74" s="68"/>
      <c r="F74" s="68"/>
      <c r="G74" s="3"/>
      <c r="H74" s="3"/>
      <c r="I74" s="1"/>
      <c r="J74" s="1"/>
      <c r="K74" s="1"/>
      <c r="L74" s="1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9"/>
      <c r="Y74" s="9"/>
      <c r="Z74" s="9"/>
    </row>
    <row r="75" ht="15.75" customHeight="1">
      <c r="A75" s="66" t="s">
        <v>96</v>
      </c>
      <c r="B75" s="67"/>
      <c r="C75" s="68"/>
      <c r="D75" s="68"/>
      <c r="E75" s="68"/>
      <c r="F75" s="68"/>
      <c r="G75" s="3"/>
      <c r="H75" s="3"/>
      <c r="I75" s="1"/>
      <c r="J75" s="1"/>
      <c r="K75" s="1"/>
      <c r="L75" s="1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9"/>
      <c r="Y75" s="9"/>
      <c r="Z75" s="9"/>
    </row>
    <row r="76" ht="15.75" customHeight="1">
      <c r="A76" s="66" t="s">
        <v>97</v>
      </c>
      <c r="B76" s="67"/>
      <c r="C76" s="68"/>
      <c r="D76" s="68"/>
      <c r="E76" s="68"/>
      <c r="F76" s="68"/>
      <c r="G76" s="3"/>
      <c r="H76" s="3"/>
      <c r="I76" s="1"/>
      <c r="J76" s="1"/>
      <c r="K76" s="1"/>
      <c r="L76" s="1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9"/>
      <c r="Y76" s="9"/>
      <c r="Z76" s="9"/>
    </row>
    <row r="77" ht="15.75" customHeight="1">
      <c r="A77" s="1"/>
      <c r="B77" s="2"/>
      <c r="C77" s="68"/>
      <c r="D77" s="3"/>
      <c r="E77" s="3"/>
      <c r="F77" s="3"/>
      <c r="G77" s="3"/>
      <c r="H77" s="3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9"/>
      <c r="Y77" s="9"/>
      <c r="Z77" s="9"/>
    </row>
    <row r="78" ht="15.75" customHeight="1">
      <c r="A78" s="10" t="s">
        <v>98</v>
      </c>
      <c r="B78" s="2"/>
      <c r="C78" s="68"/>
      <c r="D78" s="3"/>
      <c r="E78" s="3"/>
      <c r="F78" s="3"/>
      <c r="G78" s="3"/>
      <c r="H78" s="3"/>
      <c r="I78" s="1"/>
      <c r="J78" s="1"/>
      <c r="K78" s="1"/>
      <c r="L78" s="1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9"/>
      <c r="Y78" s="9"/>
      <c r="Z78" s="9"/>
    </row>
    <row r="79" ht="15.75" customHeight="1">
      <c r="A79" s="10" t="s">
        <v>99</v>
      </c>
      <c r="B79" s="2"/>
      <c r="C79" s="1"/>
      <c r="D79" s="3"/>
      <c r="E79" s="3"/>
      <c r="F79" s="3"/>
      <c r="G79" s="3"/>
      <c r="H79" s="3"/>
      <c r="I79" s="1"/>
      <c r="J79" s="1"/>
      <c r="K79" s="1"/>
      <c r="L79" s="1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9"/>
      <c r="Y79" s="9"/>
      <c r="Z79" s="9"/>
    </row>
    <row r="80" ht="15.75" customHeight="1">
      <c r="A80" s="10" t="s">
        <v>100</v>
      </c>
      <c r="B80" s="2"/>
      <c r="C80" s="1"/>
      <c r="D80" s="3"/>
      <c r="E80" s="3"/>
      <c r="F80" s="3"/>
      <c r="G80" s="3"/>
      <c r="H80" s="3"/>
      <c r="I80" s="1"/>
      <c r="J80" s="1"/>
      <c r="K80" s="1"/>
      <c r="L80" s="1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9"/>
      <c r="Y80" s="9"/>
      <c r="Z80" s="9"/>
    </row>
    <row r="81" ht="15.75" customHeight="1">
      <c r="A81" s="10" t="s">
        <v>101</v>
      </c>
      <c r="B81" s="2"/>
      <c r="C81" s="1"/>
      <c r="D81" s="3"/>
      <c r="E81" s="3"/>
      <c r="F81" s="3"/>
      <c r="G81" s="3"/>
      <c r="H81" s="3"/>
      <c r="I81" s="1"/>
      <c r="J81" s="1"/>
      <c r="K81" s="1"/>
      <c r="L81" s="1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0" t="s">
        <v>102</v>
      </c>
      <c r="B82" s="2"/>
      <c r="C82" s="1"/>
      <c r="D82" s="3"/>
      <c r="E82" s="3"/>
      <c r="F82" s="3"/>
      <c r="G82" s="3"/>
      <c r="H82" s="3"/>
      <c r="I82" s="1"/>
      <c r="J82" s="1"/>
      <c r="K82" s="1"/>
      <c r="L82" s="1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0" t="s">
        <v>103</v>
      </c>
      <c r="B83" s="2"/>
      <c r="C83" s="1"/>
      <c r="D83" s="3"/>
      <c r="E83" s="3"/>
      <c r="F83" s="3"/>
      <c r="G83" s="3"/>
      <c r="H83" s="3"/>
      <c r="I83" s="1"/>
      <c r="J83" s="1"/>
      <c r="K83" s="1"/>
      <c r="L83" s="1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3"/>
      <c r="E84" s="3"/>
      <c r="F84" s="3"/>
      <c r="G84" s="3"/>
      <c r="H84" s="3"/>
      <c r="I84" s="1"/>
      <c r="J84" s="1"/>
      <c r="K84" s="1"/>
      <c r="L84" s="1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3"/>
      <c r="E85" s="3"/>
      <c r="F85" s="3"/>
      <c r="G85" s="3"/>
      <c r="H85" s="3"/>
      <c r="I85" s="1"/>
      <c r="J85" s="1"/>
      <c r="K85" s="1"/>
      <c r="L85" s="1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3"/>
      <c r="E86" s="3"/>
      <c r="F86" s="3"/>
      <c r="G86" s="3"/>
      <c r="H86" s="3"/>
      <c r="I86" s="1"/>
      <c r="J86" s="1"/>
      <c r="K86" s="1"/>
      <c r="L86" s="1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3"/>
      <c r="E87" s="3"/>
      <c r="F87" s="3"/>
      <c r="G87" s="3"/>
      <c r="H87" s="3"/>
      <c r="I87" s="1"/>
      <c r="J87" s="1"/>
      <c r="K87" s="1"/>
      <c r="L87" s="1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3"/>
      <c r="E88" s="3"/>
      <c r="F88" s="3"/>
      <c r="G88" s="3"/>
      <c r="H88" s="3"/>
      <c r="I88" s="1"/>
      <c r="J88" s="1"/>
      <c r="K88" s="1"/>
      <c r="L88" s="1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3"/>
      <c r="E89" s="3"/>
      <c r="F89" s="3"/>
      <c r="G89" s="3"/>
      <c r="H89" s="3"/>
      <c r="I89" s="1"/>
      <c r="J89" s="1"/>
      <c r="K89" s="1"/>
      <c r="L89" s="1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3"/>
      <c r="E90" s="3"/>
      <c r="F90" s="3"/>
      <c r="G90" s="3"/>
      <c r="H90" s="3"/>
      <c r="I90" s="1"/>
      <c r="J90" s="1"/>
      <c r="K90" s="1"/>
      <c r="L90" s="1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3"/>
      <c r="E91" s="3"/>
      <c r="F91" s="3"/>
      <c r="G91" s="3"/>
      <c r="H91" s="3"/>
      <c r="I91" s="1"/>
      <c r="J91" s="1"/>
      <c r="K91" s="1"/>
      <c r="L91" s="1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3"/>
      <c r="E92" s="3"/>
      <c r="F92" s="3"/>
      <c r="G92" s="3"/>
      <c r="H92" s="3"/>
      <c r="I92" s="1"/>
      <c r="J92" s="1"/>
      <c r="K92" s="1"/>
      <c r="L92" s="1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3"/>
      <c r="E93" s="3"/>
      <c r="F93" s="3"/>
      <c r="G93" s="3"/>
      <c r="H93" s="3"/>
      <c r="I93" s="1"/>
      <c r="J93" s="1"/>
      <c r="K93" s="1"/>
      <c r="L93" s="1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3"/>
      <c r="E94" s="3"/>
      <c r="F94" s="3"/>
      <c r="G94" s="3"/>
      <c r="H94" s="3"/>
      <c r="I94" s="1"/>
      <c r="J94" s="1"/>
      <c r="K94" s="1"/>
      <c r="L94" s="1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3"/>
      <c r="E95" s="3"/>
      <c r="F95" s="3"/>
      <c r="G95" s="3"/>
      <c r="H95" s="3"/>
      <c r="I95" s="1"/>
      <c r="J95" s="1"/>
      <c r="K95" s="1"/>
      <c r="L95" s="1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3"/>
      <c r="E96" s="3"/>
      <c r="F96" s="3"/>
      <c r="G96" s="3"/>
      <c r="H96" s="3"/>
      <c r="I96" s="1"/>
      <c r="J96" s="1"/>
      <c r="K96" s="1"/>
      <c r="L96" s="1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3"/>
      <c r="E97" s="3"/>
      <c r="F97" s="3"/>
      <c r="G97" s="3"/>
      <c r="H97" s="3"/>
      <c r="I97" s="1"/>
      <c r="J97" s="1"/>
      <c r="K97" s="1"/>
      <c r="L97" s="1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3"/>
      <c r="E98" s="3"/>
      <c r="F98" s="3"/>
      <c r="G98" s="3"/>
      <c r="H98" s="3"/>
      <c r="I98" s="1"/>
      <c r="J98" s="1"/>
      <c r="K98" s="1"/>
      <c r="L98" s="1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3"/>
      <c r="E99" s="3"/>
      <c r="F99" s="3"/>
      <c r="G99" s="3"/>
      <c r="H99" s="3"/>
      <c r="I99" s="1"/>
      <c r="J99" s="1"/>
      <c r="K99" s="1"/>
      <c r="L99" s="1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N1:Q1"/>
    <mergeCell ref="A2:Q2"/>
    <mergeCell ref="C3:F3"/>
    <mergeCell ref="A5:B5"/>
    <mergeCell ref="C5:H5"/>
    <mergeCell ref="J5:M5"/>
    <mergeCell ref="N5:Q5"/>
    <mergeCell ref="A7:B7"/>
    <mergeCell ref="A8:B8"/>
    <mergeCell ref="C8:H8"/>
    <mergeCell ref="A57:B57"/>
    <mergeCell ref="A58:B58"/>
    <mergeCell ref="D58:H58"/>
    <mergeCell ref="D59:H59"/>
    <mergeCell ref="N7:Q7"/>
    <mergeCell ref="O11:Q11"/>
    <mergeCell ref="K48:L48"/>
    <mergeCell ref="K49:M49"/>
    <mergeCell ref="K53:M53"/>
    <mergeCell ref="K58:L58"/>
    <mergeCell ref="O58:P58"/>
    <mergeCell ref="O59:P59"/>
    <mergeCell ref="A6:B6"/>
    <mergeCell ref="C6:H6"/>
    <mergeCell ref="J6:M6"/>
    <mergeCell ref="N6:Q6"/>
    <mergeCell ref="C7:H7"/>
    <mergeCell ref="J7:M7"/>
    <mergeCell ref="D9:Q9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4.14"/>
    <col customWidth="1" min="3" max="3" width="38.71"/>
    <col customWidth="1" min="4" max="13" width="7.71"/>
    <col customWidth="1" min="14" max="17" width="8.43"/>
    <col customWidth="1" min="18" max="26" width="8.71"/>
  </cols>
  <sheetData>
    <row r="1">
      <c r="A1" s="69"/>
      <c r="B1" s="69"/>
      <c r="C1" s="70" t="s">
        <v>104</v>
      </c>
      <c r="D1" s="71"/>
      <c r="E1" s="72"/>
      <c r="F1" s="72"/>
      <c r="G1" s="3"/>
      <c r="H1" s="72"/>
      <c r="I1" s="72"/>
      <c r="J1" s="72"/>
      <c r="K1" s="72"/>
      <c r="L1" s="72"/>
      <c r="M1" s="72"/>
      <c r="N1" s="7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69"/>
      <c r="B2" s="69"/>
      <c r="C2" s="73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9"/>
      <c r="B3" s="69"/>
      <c r="C3" s="74" t="s">
        <v>10</v>
      </c>
      <c r="D3" s="75" t="s">
        <v>105</v>
      </c>
      <c r="E3" s="3"/>
      <c r="F3" s="3"/>
      <c r="G3" s="3"/>
      <c r="H3" s="3"/>
      <c r="I3" s="68"/>
      <c r="J3" s="68"/>
      <c r="K3" s="68"/>
      <c r="L3" s="68"/>
      <c r="M3" s="68"/>
      <c r="N3" s="76"/>
      <c r="O3" s="68"/>
      <c r="P3" s="68"/>
      <c r="Q3" s="68"/>
      <c r="R3" s="3"/>
      <c r="S3" s="3"/>
      <c r="T3" s="3"/>
      <c r="U3" s="3"/>
      <c r="V3" s="3"/>
      <c r="W3" s="3"/>
      <c r="X3" s="3"/>
      <c r="Y3" s="3"/>
      <c r="Z3" s="3"/>
    </row>
    <row r="4">
      <c r="A4" s="69"/>
      <c r="B4" s="69"/>
      <c r="C4" s="77" t="s">
        <v>106</v>
      </c>
      <c r="D4" s="3" t="s">
        <v>107</v>
      </c>
      <c r="E4" s="3"/>
      <c r="F4" s="3"/>
      <c r="G4" s="3"/>
      <c r="H4" s="3"/>
      <c r="I4" s="68"/>
      <c r="J4" s="68"/>
      <c r="K4" s="68"/>
      <c r="L4" s="68"/>
      <c r="M4" s="68"/>
      <c r="N4" s="76"/>
      <c r="O4" s="68"/>
      <c r="P4" s="68"/>
      <c r="Q4" s="68"/>
      <c r="R4" s="3"/>
      <c r="S4" s="3"/>
      <c r="T4" s="3"/>
      <c r="U4" s="3"/>
      <c r="V4" s="3"/>
      <c r="W4" s="3"/>
      <c r="X4" s="3"/>
      <c r="Y4" s="3"/>
      <c r="Z4" s="3"/>
    </row>
    <row r="5">
      <c r="A5" s="69"/>
      <c r="B5" s="69"/>
      <c r="C5" s="74" t="s">
        <v>14</v>
      </c>
      <c r="D5" s="75" t="s">
        <v>15</v>
      </c>
      <c r="E5" s="78"/>
      <c r="F5" s="78"/>
      <c r="G5" s="78"/>
      <c r="H5" s="3"/>
      <c r="I5" s="68"/>
      <c r="J5" s="68"/>
      <c r="K5" s="68"/>
      <c r="L5" s="68"/>
      <c r="M5" s="68"/>
      <c r="N5" s="76"/>
      <c r="O5" s="68"/>
      <c r="P5" s="68"/>
      <c r="Q5" s="68"/>
      <c r="R5" s="3"/>
      <c r="S5" s="3"/>
      <c r="T5" s="3"/>
      <c r="U5" s="3"/>
      <c r="V5" s="3"/>
      <c r="W5" s="3"/>
      <c r="X5" s="3"/>
      <c r="Y5" s="3"/>
      <c r="Z5" s="3"/>
    </row>
    <row r="6">
      <c r="A6" s="69"/>
      <c r="B6" s="69"/>
      <c r="C6" s="74" t="s">
        <v>108</v>
      </c>
      <c r="D6" s="75" t="s">
        <v>109</v>
      </c>
      <c r="E6" s="78"/>
      <c r="F6" s="78"/>
      <c r="G6" s="78"/>
      <c r="H6" s="3"/>
      <c r="I6" s="68"/>
      <c r="J6" s="68"/>
      <c r="K6" s="68"/>
      <c r="L6" s="68"/>
      <c r="M6" s="68"/>
      <c r="N6" s="76"/>
      <c r="O6" s="68"/>
      <c r="P6" s="68"/>
      <c r="Q6" s="68"/>
      <c r="R6" s="3"/>
      <c r="S6" s="3"/>
      <c r="T6" s="3"/>
      <c r="U6" s="3"/>
      <c r="V6" s="3"/>
      <c r="W6" s="3"/>
      <c r="X6" s="3"/>
      <c r="Y6" s="3"/>
      <c r="Z6" s="3"/>
    </row>
    <row r="7">
      <c r="A7" s="69"/>
      <c r="B7" s="69"/>
      <c r="C7" s="77" t="s">
        <v>110</v>
      </c>
      <c r="D7" s="3" t="s">
        <v>111</v>
      </c>
      <c r="E7" s="3"/>
      <c r="F7" s="3"/>
      <c r="G7" s="3"/>
      <c r="H7" s="3"/>
      <c r="I7" s="68"/>
      <c r="J7" s="68"/>
      <c r="K7" s="68"/>
      <c r="L7" s="68"/>
      <c r="M7" s="68"/>
      <c r="N7" s="68"/>
      <c r="O7" s="68"/>
      <c r="P7" s="68"/>
      <c r="Q7" s="68"/>
      <c r="R7" s="3"/>
      <c r="S7" s="3"/>
      <c r="T7" s="3"/>
      <c r="U7" s="3"/>
      <c r="V7" s="3"/>
      <c r="W7" s="3"/>
      <c r="X7" s="3"/>
      <c r="Y7" s="3"/>
      <c r="Z7" s="3"/>
    </row>
    <row r="8">
      <c r="A8" s="69"/>
      <c r="B8" s="69"/>
      <c r="C8" s="77" t="s">
        <v>112</v>
      </c>
      <c r="D8" s="3" t="s">
        <v>113</v>
      </c>
      <c r="E8" s="3"/>
      <c r="F8" s="3"/>
      <c r="G8" s="3"/>
      <c r="H8" s="3"/>
      <c r="I8" s="68"/>
      <c r="J8" s="68"/>
      <c r="K8" s="68"/>
      <c r="L8" s="68"/>
      <c r="M8" s="68"/>
      <c r="N8" s="68"/>
      <c r="O8" s="68"/>
      <c r="P8" s="68"/>
      <c r="Q8" s="68"/>
      <c r="R8" s="3"/>
      <c r="S8" s="3"/>
      <c r="T8" s="3"/>
      <c r="U8" s="3"/>
      <c r="V8" s="3"/>
      <c r="W8" s="3"/>
      <c r="X8" s="3"/>
      <c r="Y8" s="3"/>
      <c r="Z8" s="3"/>
    </row>
    <row r="9">
      <c r="A9" s="69"/>
      <c r="B9" s="69"/>
      <c r="C9" s="69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79" t="s">
        <v>114</v>
      </c>
      <c r="B10" s="79" t="s">
        <v>17</v>
      </c>
      <c r="C10" s="79" t="s">
        <v>18</v>
      </c>
      <c r="D10" s="80" t="s">
        <v>115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81"/>
      <c r="B11" s="81"/>
      <c r="C11" s="81"/>
      <c r="D11" s="82"/>
      <c r="E11" s="82"/>
      <c r="F11" s="82"/>
      <c r="G11" s="82"/>
      <c r="H11" s="82"/>
      <c r="I11" s="82"/>
      <c r="J11" s="83"/>
      <c r="K11" s="83"/>
      <c r="L11" s="83"/>
      <c r="M11" s="83"/>
      <c r="N11" s="83"/>
      <c r="O11" s="58"/>
      <c r="P11" s="36"/>
      <c r="Q11" s="36"/>
      <c r="R11" s="3"/>
      <c r="S11" s="3"/>
      <c r="T11" s="3"/>
      <c r="U11" s="3"/>
      <c r="V11" s="3"/>
      <c r="W11" s="3"/>
      <c r="X11" s="3"/>
      <c r="Y11" s="3"/>
      <c r="Z11" s="3"/>
    </row>
    <row r="12" ht="27.0" customHeight="1">
      <c r="A12" s="84">
        <v>1.0</v>
      </c>
      <c r="B12" s="84">
        <v>2.500001493E9</v>
      </c>
      <c r="C12" s="85" t="s">
        <v>33</v>
      </c>
      <c r="D12" s="84"/>
      <c r="E12" s="84"/>
      <c r="F12" s="84"/>
      <c r="G12" s="84"/>
      <c r="H12" s="84"/>
      <c r="I12" s="84"/>
      <c r="J12" s="58"/>
      <c r="K12" s="58"/>
      <c r="L12" s="58"/>
      <c r="M12" s="58"/>
      <c r="N12" s="58"/>
      <c r="O12" s="36"/>
      <c r="P12" s="36"/>
      <c r="Q12" s="36"/>
      <c r="R12" s="3"/>
      <c r="S12" s="3"/>
      <c r="T12" s="3"/>
      <c r="U12" s="3"/>
      <c r="V12" s="3"/>
      <c r="W12" s="3"/>
      <c r="X12" s="3"/>
      <c r="Y12" s="3"/>
      <c r="Z12" s="3"/>
    </row>
    <row r="13" ht="27.0" customHeight="1">
      <c r="A13" s="84">
        <v>2.0</v>
      </c>
      <c r="B13" s="84">
        <v>2.500001483E9</v>
      </c>
      <c r="C13" s="85" t="s">
        <v>34</v>
      </c>
      <c r="D13" s="84"/>
      <c r="E13" s="84"/>
      <c r="F13" s="84"/>
      <c r="G13" s="84"/>
      <c r="H13" s="84"/>
      <c r="I13" s="84"/>
      <c r="J13" s="58"/>
      <c r="K13" s="58"/>
      <c r="L13" s="58"/>
      <c r="M13" s="58"/>
      <c r="N13" s="58"/>
      <c r="O13" s="36"/>
      <c r="P13" s="36"/>
      <c r="Q13" s="36"/>
      <c r="R13" s="3"/>
      <c r="S13" s="3"/>
      <c r="T13" s="3"/>
      <c r="U13" s="3"/>
      <c r="V13" s="3"/>
      <c r="W13" s="3"/>
      <c r="X13" s="3"/>
      <c r="Y13" s="3"/>
      <c r="Z13" s="3"/>
    </row>
    <row r="14" ht="27.0" customHeight="1">
      <c r="A14" s="84">
        <v>3.0</v>
      </c>
      <c r="B14" s="84">
        <v>2.500001495E9</v>
      </c>
      <c r="C14" s="85" t="s">
        <v>35</v>
      </c>
      <c r="D14" s="84"/>
      <c r="E14" s="84"/>
      <c r="F14" s="84"/>
      <c r="G14" s="84"/>
      <c r="H14" s="84"/>
      <c r="I14" s="84"/>
      <c r="J14" s="58"/>
      <c r="K14" s="58"/>
      <c r="L14" s="58"/>
      <c r="M14" s="58"/>
      <c r="N14" s="58"/>
      <c r="O14" s="36"/>
      <c r="P14" s="36"/>
      <c r="Q14" s="36"/>
      <c r="R14" s="3"/>
      <c r="S14" s="3"/>
      <c r="T14" s="3"/>
      <c r="U14" s="3"/>
      <c r="V14" s="3"/>
      <c r="W14" s="3"/>
      <c r="X14" s="3"/>
      <c r="Y14" s="3"/>
      <c r="Z14" s="3"/>
    </row>
    <row r="15" ht="27.0" customHeight="1">
      <c r="A15" s="84">
        <v>4.0</v>
      </c>
      <c r="B15" s="84">
        <v>2.500001486E9</v>
      </c>
      <c r="C15" s="85" t="s">
        <v>36</v>
      </c>
      <c r="D15" s="84"/>
      <c r="E15" s="84"/>
      <c r="F15" s="84"/>
      <c r="G15" s="84"/>
      <c r="H15" s="84"/>
      <c r="I15" s="84"/>
      <c r="J15" s="58"/>
      <c r="K15" s="58"/>
      <c r="L15" s="58"/>
      <c r="M15" s="58"/>
      <c r="N15" s="58"/>
      <c r="O15" s="36"/>
      <c r="P15" s="36"/>
      <c r="Q15" s="36"/>
      <c r="R15" s="3"/>
      <c r="S15" s="3"/>
      <c r="T15" s="3"/>
      <c r="U15" s="3"/>
      <c r="V15" s="3"/>
      <c r="W15" s="3"/>
      <c r="X15" s="3"/>
      <c r="Y15" s="3"/>
      <c r="Z15" s="3"/>
    </row>
    <row r="16" ht="27.0" customHeight="1">
      <c r="A16" s="84">
        <v>5.0</v>
      </c>
      <c r="B16" s="84">
        <v>2.500001497E9</v>
      </c>
      <c r="C16" s="85" t="s">
        <v>37</v>
      </c>
      <c r="D16" s="84"/>
      <c r="E16" s="84"/>
      <c r="F16" s="84"/>
      <c r="G16" s="84"/>
      <c r="H16" s="84"/>
      <c r="I16" s="84"/>
      <c r="J16" s="58"/>
      <c r="K16" s="58"/>
      <c r="L16" s="58"/>
      <c r="M16" s="58"/>
      <c r="N16" s="58"/>
      <c r="O16" s="36"/>
      <c r="P16" s="36"/>
      <c r="Q16" s="36"/>
      <c r="R16" s="3"/>
      <c r="S16" s="3"/>
      <c r="T16" s="3"/>
      <c r="U16" s="3"/>
      <c r="V16" s="3"/>
      <c r="W16" s="3"/>
      <c r="X16" s="3"/>
      <c r="Y16" s="3"/>
      <c r="Z16" s="3"/>
    </row>
    <row r="17" ht="27.0" customHeight="1">
      <c r="A17" s="84">
        <v>6.0</v>
      </c>
      <c r="B17" s="84">
        <v>2.500001482E9</v>
      </c>
      <c r="C17" s="85" t="s">
        <v>38</v>
      </c>
      <c r="D17" s="84"/>
      <c r="E17" s="84"/>
      <c r="F17" s="84"/>
      <c r="G17" s="84"/>
      <c r="H17" s="84"/>
      <c r="I17" s="84"/>
      <c r="J17" s="58"/>
      <c r="K17" s="58"/>
      <c r="L17" s="58"/>
      <c r="M17" s="58"/>
      <c r="N17" s="58"/>
      <c r="O17" s="36"/>
      <c r="P17" s="36"/>
      <c r="Q17" s="36"/>
      <c r="R17" s="3"/>
      <c r="S17" s="3"/>
      <c r="T17" s="3"/>
      <c r="U17" s="3"/>
      <c r="V17" s="3"/>
      <c r="W17" s="3"/>
      <c r="X17" s="3"/>
      <c r="Y17" s="3"/>
      <c r="Z17" s="3"/>
    </row>
    <row r="18" ht="27.0" customHeight="1">
      <c r="A18" s="84">
        <v>7.0</v>
      </c>
      <c r="B18" s="84">
        <v>2.500001489E9</v>
      </c>
      <c r="C18" s="85" t="s">
        <v>39</v>
      </c>
      <c r="D18" s="84"/>
      <c r="E18" s="84"/>
      <c r="F18" s="84"/>
      <c r="G18" s="84"/>
      <c r="H18" s="84"/>
      <c r="I18" s="84"/>
      <c r="J18" s="58"/>
      <c r="K18" s="58"/>
      <c r="L18" s="58"/>
      <c r="M18" s="58"/>
      <c r="N18" s="58"/>
      <c r="O18" s="36"/>
      <c r="P18" s="36"/>
      <c r="Q18" s="36"/>
      <c r="R18" s="3"/>
      <c r="S18" s="3"/>
      <c r="T18" s="3"/>
      <c r="U18" s="3"/>
      <c r="V18" s="3"/>
      <c r="W18" s="3"/>
      <c r="X18" s="3"/>
      <c r="Y18" s="3"/>
      <c r="Z18" s="3"/>
    </row>
    <row r="19" ht="27.0" customHeight="1">
      <c r="A19" s="84">
        <v>8.0</v>
      </c>
      <c r="B19" s="84">
        <v>2.500001494E9</v>
      </c>
      <c r="C19" s="85" t="s">
        <v>40</v>
      </c>
      <c r="D19" s="84"/>
      <c r="E19" s="84"/>
      <c r="F19" s="84"/>
      <c r="G19" s="84"/>
      <c r="H19" s="84"/>
      <c r="I19" s="84"/>
      <c r="J19" s="58"/>
      <c r="K19" s="58"/>
      <c r="L19" s="58"/>
      <c r="M19" s="58"/>
      <c r="N19" s="58"/>
      <c r="O19" s="36"/>
      <c r="P19" s="36"/>
      <c r="Q19" s="36"/>
      <c r="R19" s="3"/>
      <c r="S19" s="3"/>
      <c r="T19" s="3"/>
      <c r="U19" s="3"/>
      <c r="V19" s="3"/>
      <c r="W19" s="3"/>
      <c r="X19" s="3"/>
      <c r="Y19" s="3"/>
      <c r="Z19" s="3"/>
    </row>
    <row r="20" ht="27.0" customHeight="1">
      <c r="A20" s="84">
        <v>9.0</v>
      </c>
      <c r="B20" s="84">
        <v>2.500001491E9</v>
      </c>
      <c r="C20" s="85" t="s">
        <v>41</v>
      </c>
      <c r="D20" s="84"/>
      <c r="E20" s="84"/>
      <c r="F20" s="84"/>
      <c r="G20" s="84"/>
      <c r="H20" s="84"/>
      <c r="I20" s="84"/>
      <c r="J20" s="58"/>
      <c r="K20" s="58"/>
      <c r="L20" s="58"/>
      <c r="M20" s="58"/>
      <c r="N20" s="58"/>
      <c r="O20" s="36"/>
      <c r="P20" s="36"/>
      <c r="Q20" s="36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84">
        <v>10.0</v>
      </c>
      <c r="B21" s="84">
        <v>2.5000015E9</v>
      </c>
      <c r="C21" s="85" t="s">
        <v>42</v>
      </c>
      <c r="D21" s="84"/>
      <c r="E21" s="84"/>
      <c r="F21" s="84"/>
      <c r="G21" s="84"/>
      <c r="H21" s="84"/>
      <c r="I21" s="84"/>
      <c r="J21" s="58"/>
      <c r="K21" s="58"/>
      <c r="L21" s="58"/>
      <c r="M21" s="58"/>
      <c r="N21" s="58"/>
      <c r="O21" s="36"/>
      <c r="P21" s="36"/>
      <c r="Q21" s="36"/>
      <c r="R21" s="3"/>
      <c r="S21" s="3"/>
      <c r="T21" s="3"/>
      <c r="U21" s="3"/>
      <c r="V21" s="3"/>
      <c r="W21" s="3"/>
      <c r="X21" s="3"/>
      <c r="Y21" s="3"/>
      <c r="Z21" s="3"/>
    </row>
    <row r="22" ht="30.0" customHeight="1">
      <c r="A22" s="84">
        <v>11.0</v>
      </c>
      <c r="B22" s="84">
        <v>2.500001501E9</v>
      </c>
      <c r="C22" s="85" t="s">
        <v>43</v>
      </c>
      <c r="D22" s="84"/>
      <c r="E22" s="84"/>
      <c r="F22" s="84"/>
      <c r="G22" s="84"/>
      <c r="H22" s="84"/>
      <c r="I22" s="84"/>
      <c r="J22" s="58"/>
      <c r="K22" s="58"/>
      <c r="L22" s="58"/>
      <c r="M22" s="58"/>
      <c r="N22" s="58"/>
      <c r="O22" s="36"/>
      <c r="P22" s="36"/>
      <c r="Q22" s="36"/>
      <c r="R22" s="3"/>
      <c r="S22" s="3"/>
      <c r="T22" s="3"/>
      <c r="U22" s="3"/>
      <c r="V22" s="3"/>
      <c r="W22" s="3"/>
      <c r="X22" s="3"/>
      <c r="Y22" s="3"/>
      <c r="Z22" s="3"/>
    </row>
    <row r="23" ht="30.0" customHeight="1">
      <c r="A23" s="84">
        <v>12.0</v>
      </c>
      <c r="B23" s="84">
        <v>2.500001492E9</v>
      </c>
      <c r="C23" s="85" t="s">
        <v>44</v>
      </c>
      <c r="D23" s="84"/>
      <c r="E23" s="84"/>
      <c r="F23" s="84"/>
      <c r="G23" s="84"/>
      <c r="H23" s="84"/>
      <c r="I23" s="84"/>
      <c r="J23" s="36"/>
      <c r="K23" s="36"/>
      <c r="L23" s="36"/>
      <c r="M23" s="36"/>
      <c r="N23" s="36"/>
      <c r="O23" s="36"/>
      <c r="P23" s="36"/>
      <c r="Q23" s="36"/>
      <c r="R23" s="3"/>
      <c r="S23" s="3"/>
      <c r="T23" s="3"/>
      <c r="U23" s="3"/>
      <c r="V23" s="3"/>
      <c r="W23" s="3"/>
      <c r="X23" s="3"/>
      <c r="Y23" s="3"/>
      <c r="Z23" s="3"/>
    </row>
    <row r="24" ht="30.0" customHeight="1">
      <c r="A24" s="84">
        <v>13.0</v>
      </c>
      <c r="B24" s="84">
        <v>2.500001523E9</v>
      </c>
      <c r="C24" s="85" t="s">
        <v>45</v>
      </c>
      <c r="D24" s="84"/>
      <c r="E24" s="84"/>
      <c r="F24" s="84"/>
      <c r="G24" s="84"/>
      <c r="H24" s="84"/>
      <c r="I24" s="84"/>
      <c r="J24" s="36"/>
      <c r="K24" s="36"/>
      <c r="L24" s="36"/>
      <c r="M24" s="36"/>
      <c r="N24" s="36"/>
      <c r="O24" s="36"/>
      <c r="P24" s="36"/>
      <c r="Q24" s="36"/>
      <c r="R24" s="3"/>
      <c r="S24" s="3"/>
      <c r="T24" s="3"/>
      <c r="U24" s="3"/>
      <c r="V24" s="3"/>
      <c r="W24" s="3"/>
      <c r="X24" s="3"/>
      <c r="Y24" s="3"/>
      <c r="Z24" s="3"/>
    </row>
    <row r="25" ht="30.0" customHeight="1">
      <c r="A25" s="84">
        <v>14.0</v>
      </c>
      <c r="B25" s="84">
        <v>2.500001488E9</v>
      </c>
      <c r="C25" s="85" t="s">
        <v>46</v>
      </c>
      <c r="D25" s="84"/>
      <c r="E25" s="84"/>
      <c r="F25" s="84"/>
      <c r="G25" s="84"/>
      <c r="H25" s="84"/>
      <c r="I25" s="84"/>
      <c r="J25" s="36"/>
      <c r="K25" s="36"/>
      <c r="L25" s="36"/>
      <c r="M25" s="36"/>
      <c r="N25" s="36"/>
      <c r="O25" s="36"/>
      <c r="P25" s="36"/>
      <c r="Q25" s="36"/>
      <c r="R25" s="3"/>
      <c r="S25" s="3"/>
      <c r="T25" s="3"/>
      <c r="U25" s="3"/>
      <c r="V25" s="3"/>
      <c r="W25" s="3"/>
      <c r="X25" s="3"/>
      <c r="Y25" s="3"/>
      <c r="Z25" s="3"/>
    </row>
    <row r="26" ht="30.0" customHeight="1">
      <c r="A26" s="84">
        <v>15.0</v>
      </c>
      <c r="B26" s="84">
        <v>2.500001522E9</v>
      </c>
      <c r="C26" s="85" t="s">
        <v>47</v>
      </c>
      <c r="D26" s="84"/>
      <c r="E26" s="84"/>
      <c r="F26" s="84"/>
      <c r="G26" s="84"/>
      <c r="H26" s="84"/>
      <c r="I26" s="84"/>
      <c r="J26" s="36"/>
      <c r="K26" s="36"/>
      <c r="L26" s="36"/>
      <c r="M26" s="36"/>
      <c r="N26" s="36"/>
      <c r="O26" s="36"/>
      <c r="P26" s="36"/>
      <c r="Q26" s="36"/>
      <c r="R26" s="3"/>
      <c r="S26" s="3"/>
      <c r="T26" s="3"/>
      <c r="U26" s="3"/>
      <c r="V26" s="3"/>
      <c r="W26" s="3"/>
      <c r="X26" s="3"/>
      <c r="Y26" s="3"/>
      <c r="Z26" s="3"/>
    </row>
    <row r="27" ht="30.0" customHeight="1">
      <c r="A27" s="84">
        <v>16.0</v>
      </c>
      <c r="B27" s="84">
        <v>2.50000149E9</v>
      </c>
      <c r="C27" s="85" t="s">
        <v>48</v>
      </c>
      <c r="D27" s="84"/>
      <c r="E27" s="84"/>
      <c r="F27" s="84"/>
      <c r="G27" s="84"/>
      <c r="H27" s="84"/>
      <c r="I27" s="84"/>
      <c r="J27" s="36"/>
      <c r="K27" s="36"/>
      <c r="L27" s="36"/>
      <c r="M27" s="36"/>
      <c r="N27" s="36"/>
      <c r="O27" s="36"/>
      <c r="P27" s="36"/>
      <c r="Q27" s="36"/>
      <c r="R27" s="3"/>
      <c r="S27" s="3"/>
      <c r="T27" s="3"/>
      <c r="U27" s="3"/>
      <c r="V27" s="3"/>
      <c r="W27" s="3"/>
      <c r="X27" s="3"/>
      <c r="Y27" s="3"/>
      <c r="Z27" s="3"/>
    </row>
    <row r="28" ht="30.0" customHeight="1">
      <c r="A28" s="84">
        <v>17.0</v>
      </c>
      <c r="B28" s="84">
        <v>2.500001521E9</v>
      </c>
      <c r="C28" s="85" t="s">
        <v>49</v>
      </c>
      <c r="D28" s="84"/>
      <c r="E28" s="84"/>
      <c r="F28" s="84"/>
      <c r="G28" s="84"/>
      <c r="H28" s="84"/>
      <c r="I28" s="84"/>
      <c r="J28" s="36"/>
      <c r="K28" s="36"/>
      <c r="L28" s="36"/>
      <c r="M28" s="36"/>
      <c r="N28" s="36"/>
      <c r="O28" s="36"/>
      <c r="P28" s="36"/>
      <c r="Q28" s="36"/>
      <c r="R28" s="3"/>
      <c r="S28" s="3"/>
      <c r="T28" s="3"/>
      <c r="U28" s="3"/>
      <c r="V28" s="3"/>
      <c r="W28" s="3"/>
      <c r="X28" s="3"/>
      <c r="Y28" s="3"/>
      <c r="Z28" s="3"/>
    </row>
    <row r="29" ht="30.0" customHeight="1">
      <c r="A29" s="84">
        <v>18.0</v>
      </c>
      <c r="B29" s="84">
        <v>2.500001484E9</v>
      </c>
      <c r="C29" s="85" t="s">
        <v>50</v>
      </c>
      <c r="D29" s="84"/>
      <c r="E29" s="84"/>
      <c r="F29" s="84"/>
      <c r="G29" s="84"/>
      <c r="H29" s="84"/>
      <c r="I29" s="84"/>
      <c r="J29" s="36"/>
      <c r="K29" s="36"/>
      <c r="L29" s="36"/>
      <c r="M29" s="36"/>
      <c r="N29" s="36"/>
      <c r="O29" s="36"/>
      <c r="P29" s="36"/>
      <c r="Q29" s="36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79" t="s">
        <v>114</v>
      </c>
      <c r="B30" s="79" t="s">
        <v>17</v>
      </c>
      <c r="C30" s="79" t="s">
        <v>18</v>
      </c>
      <c r="D30" s="80" t="s">
        <v>115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  <c r="R30" s="3"/>
      <c r="S30" s="3"/>
      <c r="T30" s="3"/>
      <c r="U30" s="3"/>
      <c r="V30" s="3"/>
      <c r="W30" s="3"/>
      <c r="X30" s="3"/>
      <c r="Y30" s="3"/>
      <c r="Z30" s="3"/>
    </row>
    <row r="31" ht="30.0" customHeight="1">
      <c r="A31" s="81"/>
      <c r="B31" s="81"/>
      <c r="C31" s="81"/>
      <c r="D31" s="82"/>
      <c r="E31" s="82"/>
      <c r="F31" s="82"/>
      <c r="G31" s="82"/>
      <c r="H31" s="82"/>
      <c r="I31" s="82"/>
      <c r="J31" s="83"/>
      <c r="K31" s="83"/>
      <c r="L31" s="83"/>
      <c r="M31" s="83"/>
      <c r="N31" s="83"/>
      <c r="O31" s="58"/>
      <c r="P31" s="36"/>
      <c r="Q31" s="36"/>
      <c r="R31" s="3"/>
      <c r="S31" s="3"/>
      <c r="T31" s="3"/>
      <c r="U31" s="3"/>
      <c r="V31" s="3"/>
      <c r="W31" s="3"/>
      <c r="X31" s="3"/>
      <c r="Y31" s="3"/>
      <c r="Z31" s="3"/>
    </row>
    <row r="32" ht="30.0" customHeight="1">
      <c r="A32" s="84">
        <v>19.0</v>
      </c>
      <c r="B32" s="84">
        <v>2.500001485E9</v>
      </c>
      <c r="C32" s="85" t="s">
        <v>51</v>
      </c>
      <c r="D32" s="84"/>
      <c r="E32" s="84"/>
      <c r="F32" s="84"/>
      <c r="G32" s="84"/>
      <c r="H32" s="84"/>
      <c r="I32" s="84"/>
      <c r="J32" s="36"/>
      <c r="K32" s="36"/>
      <c r="L32" s="36"/>
      <c r="M32" s="36"/>
      <c r="N32" s="36"/>
      <c r="O32" s="36"/>
      <c r="P32" s="36"/>
      <c r="Q32" s="36"/>
      <c r="R32" s="3"/>
      <c r="S32" s="3"/>
      <c r="T32" s="3"/>
      <c r="U32" s="3"/>
      <c r="V32" s="3"/>
      <c r="W32" s="3"/>
      <c r="X32" s="3"/>
      <c r="Y32" s="3"/>
      <c r="Z32" s="3"/>
    </row>
    <row r="33" ht="30.0" customHeight="1">
      <c r="A33" s="84">
        <v>20.0</v>
      </c>
      <c r="B33" s="84">
        <v>2.500001487E9</v>
      </c>
      <c r="C33" s="85" t="s">
        <v>52</v>
      </c>
      <c r="D33" s="84"/>
      <c r="E33" s="84"/>
      <c r="F33" s="84"/>
      <c r="G33" s="84"/>
      <c r="H33" s="84"/>
      <c r="I33" s="84"/>
      <c r="J33" s="36"/>
      <c r="K33" s="36"/>
      <c r="L33" s="36"/>
      <c r="M33" s="36"/>
      <c r="N33" s="36"/>
      <c r="O33" s="36"/>
      <c r="P33" s="36"/>
      <c r="Q33" s="36"/>
      <c r="R33" s="3"/>
      <c r="S33" s="3"/>
      <c r="T33" s="3"/>
      <c r="U33" s="3"/>
      <c r="V33" s="3"/>
      <c r="W33" s="3"/>
      <c r="X33" s="3"/>
      <c r="Y33" s="3"/>
      <c r="Z33" s="3"/>
    </row>
    <row r="34" ht="30.0" customHeight="1">
      <c r="A34" s="84">
        <v>21.0</v>
      </c>
      <c r="B34" s="84">
        <v>2.500001496E9</v>
      </c>
      <c r="C34" s="85" t="s">
        <v>53</v>
      </c>
      <c r="D34" s="84"/>
      <c r="E34" s="84"/>
      <c r="F34" s="84"/>
      <c r="G34" s="84"/>
      <c r="H34" s="84"/>
      <c r="I34" s="84"/>
      <c r="J34" s="36"/>
      <c r="K34" s="36"/>
      <c r="L34" s="36"/>
      <c r="M34" s="36"/>
      <c r="N34" s="36"/>
      <c r="O34" s="36"/>
      <c r="P34" s="36"/>
      <c r="Q34" s="36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84">
        <v>22.0</v>
      </c>
      <c r="B35" s="84">
        <v>2.500001498E9</v>
      </c>
      <c r="C35" s="85" t="s">
        <v>54</v>
      </c>
      <c r="D35" s="84"/>
      <c r="E35" s="84"/>
      <c r="F35" s="84"/>
      <c r="G35" s="84"/>
      <c r="H35" s="84"/>
      <c r="I35" s="84"/>
      <c r="J35" s="36"/>
      <c r="K35" s="36"/>
      <c r="L35" s="36"/>
      <c r="M35" s="36"/>
      <c r="N35" s="36"/>
      <c r="O35" s="36"/>
      <c r="P35" s="36"/>
      <c r="Q35" s="36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84">
        <v>23.0</v>
      </c>
      <c r="B36" s="84">
        <v>2.500001499E9</v>
      </c>
      <c r="C36" s="85" t="s">
        <v>55</v>
      </c>
      <c r="D36" s="84"/>
      <c r="E36" s="84"/>
      <c r="F36" s="84"/>
      <c r="G36" s="84"/>
      <c r="H36" s="84"/>
      <c r="I36" s="84"/>
      <c r="J36" s="36"/>
      <c r="K36" s="36"/>
      <c r="L36" s="36"/>
      <c r="M36" s="36"/>
      <c r="N36" s="36"/>
      <c r="O36" s="36"/>
      <c r="P36" s="36"/>
      <c r="Q36" s="36"/>
      <c r="R36" s="3"/>
      <c r="S36" s="3"/>
      <c r="T36" s="3"/>
      <c r="U36" s="3"/>
      <c r="V36" s="3"/>
      <c r="W36" s="3"/>
      <c r="X36" s="3"/>
      <c r="Y36" s="3"/>
      <c r="Z36" s="3"/>
    </row>
    <row r="37" ht="30.0" customHeight="1">
      <c r="A37" s="84">
        <v>24.0</v>
      </c>
      <c r="B37" s="84"/>
      <c r="C37" s="85"/>
      <c r="D37" s="84"/>
      <c r="E37" s="84"/>
      <c r="F37" s="84"/>
      <c r="G37" s="84"/>
      <c r="H37" s="84"/>
      <c r="I37" s="84"/>
      <c r="J37" s="36"/>
      <c r="K37" s="36"/>
      <c r="L37" s="36"/>
      <c r="M37" s="36"/>
      <c r="N37" s="36"/>
      <c r="O37" s="36"/>
      <c r="P37" s="36"/>
      <c r="Q37" s="36"/>
      <c r="R37" s="3"/>
      <c r="S37" s="3"/>
      <c r="T37" s="3"/>
      <c r="U37" s="3"/>
      <c r="V37" s="3"/>
      <c r="W37" s="3"/>
      <c r="X37" s="3"/>
      <c r="Y37" s="3"/>
      <c r="Z37" s="3"/>
    </row>
    <row r="38" ht="31.5" customHeight="1">
      <c r="A38" s="84">
        <v>25.0</v>
      </c>
      <c r="B38" s="84"/>
      <c r="C38" s="85"/>
      <c r="D38" s="84"/>
      <c r="E38" s="84"/>
      <c r="F38" s="84"/>
      <c r="G38" s="84"/>
      <c r="H38" s="84"/>
      <c r="I38" s="84"/>
      <c r="J38" s="36"/>
      <c r="K38" s="36"/>
      <c r="L38" s="36"/>
      <c r="M38" s="36"/>
      <c r="N38" s="36"/>
      <c r="O38" s="36"/>
      <c r="P38" s="36"/>
      <c r="Q38" s="36"/>
      <c r="R38" s="3"/>
      <c r="S38" s="3"/>
      <c r="T38" s="3"/>
      <c r="U38" s="3"/>
      <c r="V38" s="3"/>
      <c r="W38" s="3"/>
      <c r="X38" s="3"/>
      <c r="Y38" s="3"/>
      <c r="Z38" s="3"/>
    </row>
    <row r="39" ht="31.5" customHeight="1">
      <c r="A39" s="84">
        <v>26.0</v>
      </c>
      <c r="B39" s="84"/>
      <c r="C39" s="84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36"/>
      <c r="P39" s="36"/>
      <c r="Q39" s="36"/>
      <c r="R39" s="3"/>
      <c r="S39" s="3"/>
      <c r="T39" s="3"/>
      <c r="U39" s="3"/>
      <c r="V39" s="3"/>
      <c r="W39" s="3"/>
      <c r="X39" s="3"/>
      <c r="Y39" s="3"/>
      <c r="Z39" s="3"/>
    </row>
    <row r="40" ht="31.5" customHeight="1">
      <c r="A40" s="84">
        <v>27.0</v>
      </c>
      <c r="B40" s="84"/>
      <c r="C40" s="84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36"/>
      <c r="P40" s="36"/>
      <c r="Q40" s="36"/>
      <c r="R40" s="3"/>
      <c r="S40" s="3"/>
      <c r="T40" s="3"/>
      <c r="U40" s="3"/>
      <c r="V40" s="3"/>
      <c r="W40" s="3"/>
      <c r="X40" s="3"/>
      <c r="Y40" s="3"/>
      <c r="Z40" s="3"/>
    </row>
    <row r="41" ht="31.5" customHeight="1">
      <c r="A41" s="84">
        <v>28.0</v>
      </c>
      <c r="B41" s="84"/>
      <c r="C41" s="84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36"/>
      <c r="P41" s="36"/>
      <c r="Q41" s="36"/>
      <c r="R41" s="3"/>
      <c r="S41" s="3"/>
      <c r="T41" s="3"/>
      <c r="U41" s="3"/>
      <c r="V41" s="3"/>
      <c r="W41" s="3"/>
      <c r="X41" s="3"/>
      <c r="Y41" s="3"/>
      <c r="Z41" s="3"/>
    </row>
    <row r="42" ht="31.5" customHeight="1">
      <c r="A42" s="84">
        <v>29.0</v>
      </c>
      <c r="B42" s="84"/>
      <c r="C42" s="84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6"/>
      <c r="P42" s="36"/>
      <c r="Q42" s="36"/>
      <c r="R42" s="3"/>
      <c r="S42" s="3"/>
      <c r="T42" s="3"/>
      <c r="U42" s="3"/>
      <c r="V42" s="3"/>
      <c r="W42" s="3"/>
      <c r="X42" s="3"/>
      <c r="Y42" s="3"/>
      <c r="Z42" s="3"/>
    </row>
    <row r="43" ht="31.5" customHeight="1">
      <c r="A43" s="84">
        <v>30.0</v>
      </c>
      <c r="B43" s="84"/>
      <c r="C43" s="84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36"/>
      <c r="P43" s="36"/>
      <c r="Q43" s="36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69"/>
      <c r="B44" s="69"/>
      <c r="C44" s="69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69"/>
      <c r="B45" s="69"/>
      <c r="C45" s="69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69"/>
      <c r="B46" s="69"/>
      <c r="C46" s="69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69"/>
      <c r="B47" s="69"/>
      <c r="C47" s="69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9"/>
      <c r="B48" s="69"/>
      <c r="C48" s="69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9"/>
      <c r="B49" s="69"/>
      <c r="C49" s="69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9"/>
      <c r="B50" s="69"/>
      <c r="C50" s="69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69"/>
      <c r="B51" s="69"/>
      <c r="C51" s="69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69"/>
      <c r="B52" s="69"/>
      <c r="C52" s="69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69"/>
      <c r="B53" s="69"/>
      <c r="C53" s="69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69"/>
      <c r="B54" s="69"/>
      <c r="C54" s="69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69"/>
      <c r="B55" s="69"/>
      <c r="C55" s="69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69"/>
      <c r="B56" s="69"/>
      <c r="C56" s="69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69"/>
      <c r="B57" s="69"/>
      <c r="C57" s="69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69"/>
      <c r="B58" s="69"/>
      <c r="C58" s="69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69"/>
      <c r="B59" s="69"/>
      <c r="C59" s="69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69"/>
      <c r="B60" s="69"/>
      <c r="C60" s="69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69"/>
      <c r="B61" s="69"/>
      <c r="C61" s="69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69"/>
      <c r="B62" s="69"/>
      <c r="C62" s="69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69"/>
      <c r="B63" s="69"/>
      <c r="C63" s="69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69"/>
      <c r="B64" s="69"/>
      <c r="C64" s="69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69"/>
      <c r="B65" s="69"/>
      <c r="C65" s="69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69"/>
      <c r="B66" s="69"/>
      <c r="C66" s="69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69"/>
      <c r="B67" s="69"/>
      <c r="C67" s="69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69"/>
      <c r="B68" s="69"/>
      <c r="C68" s="69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69"/>
      <c r="B69" s="69"/>
      <c r="C69" s="69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69"/>
      <c r="B70" s="69"/>
      <c r="C70" s="69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69"/>
      <c r="B71" s="69"/>
      <c r="C71" s="69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69"/>
      <c r="B72" s="69"/>
      <c r="C72" s="69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69"/>
      <c r="B73" s="69"/>
      <c r="C73" s="69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69"/>
      <c r="B74" s="69"/>
      <c r="C74" s="69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69"/>
      <c r="B75" s="69"/>
      <c r="C75" s="69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69"/>
      <c r="B76" s="69"/>
      <c r="C76" s="69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69"/>
      <c r="B77" s="69"/>
      <c r="C77" s="69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69"/>
      <c r="B78" s="69"/>
      <c r="C78" s="69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69"/>
      <c r="B79" s="69"/>
      <c r="C79" s="69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69"/>
      <c r="B80" s="69"/>
      <c r="C80" s="69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69"/>
      <c r="B81" s="69"/>
      <c r="C81" s="69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69"/>
      <c r="B82" s="69"/>
      <c r="C82" s="69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69"/>
      <c r="B83" s="69"/>
      <c r="C83" s="69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69"/>
      <c r="B84" s="69"/>
      <c r="C84" s="69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69"/>
      <c r="B85" s="69"/>
      <c r="C85" s="69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69"/>
      <c r="B86" s="69"/>
      <c r="C86" s="69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69"/>
      <c r="B87" s="69"/>
      <c r="C87" s="69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69"/>
      <c r="B88" s="69"/>
      <c r="C88" s="69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69"/>
      <c r="B89" s="69"/>
      <c r="C89" s="69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69"/>
      <c r="B90" s="69"/>
      <c r="C90" s="69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69"/>
      <c r="B91" s="69"/>
      <c r="C91" s="69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69"/>
      <c r="B92" s="69"/>
      <c r="C92" s="69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69"/>
      <c r="B93" s="69"/>
      <c r="C93" s="69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69"/>
      <c r="B94" s="69"/>
      <c r="C94" s="69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69"/>
      <c r="B95" s="69"/>
      <c r="C95" s="69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69"/>
      <c r="B96" s="69"/>
      <c r="C96" s="69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69"/>
      <c r="B97" s="69"/>
      <c r="C97" s="69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69"/>
      <c r="B98" s="69"/>
      <c r="C98" s="69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69"/>
      <c r="B99" s="69"/>
      <c r="C99" s="69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69"/>
      <c r="B100" s="69"/>
      <c r="C100" s="69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69"/>
      <c r="B101" s="69"/>
      <c r="C101" s="69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69"/>
      <c r="B102" s="69"/>
      <c r="C102" s="69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69"/>
      <c r="B103" s="69"/>
      <c r="C103" s="69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69"/>
      <c r="B104" s="69"/>
      <c r="C104" s="69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69"/>
      <c r="B105" s="69"/>
      <c r="C105" s="69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69"/>
      <c r="B106" s="69"/>
      <c r="C106" s="69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69"/>
      <c r="B107" s="69"/>
      <c r="C107" s="69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69"/>
      <c r="B108" s="69"/>
      <c r="C108" s="69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69"/>
      <c r="B109" s="69"/>
      <c r="C109" s="69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69"/>
      <c r="B110" s="69"/>
      <c r="C110" s="69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69"/>
      <c r="B111" s="69"/>
      <c r="C111" s="69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69"/>
      <c r="B112" s="69"/>
      <c r="C112" s="69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69"/>
      <c r="B113" s="69"/>
      <c r="C113" s="69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69"/>
      <c r="B114" s="69"/>
      <c r="C114" s="69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69"/>
      <c r="B115" s="69"/>
      <c r="C115" s="69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69"/>
      <c r="B116" s="69"/>
      <c r="C116" s="69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69"/>
      <c r="B117" s="69"/>
      <c r="C117" s="69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69"/>
      <c r="B118" s="69"/>
      <c r="C118" s="69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69"/>
      <c r="B119" s="69"/>
      <c r="C119" s="69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69"/>
      <c r="B120" s="69"/>
      <c r="C120" s="69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69"/>
      <c r="B121" s="69"/>
      <c r="C121" s="69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69"/>
      <c r="B122" s="69"/>
      <c r="C122" s="69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69"/>
      <c r="B123" s="69"/>
      <c r="C123" s="69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69"/>
      <c r="B124" s="69"/>
      <c r="C124" s="69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69"/>
      <c r="B125" s="69"/>
      <c r="C125" s="69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69"/>
      <c r="B126" s="69"/>
      <c r="C126" s="69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69"/>
      <c r="B127" s="69"/>
      <c r="C127" s="69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69"/>
      <c r="B128" s="69"/>
      <c r="C128" s="69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69"/>
      <c r="B129" s="69"/>
      <c r="C129" s="69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69"/>
      <c r="B130" s="69"/>
      <c r="C130" s="69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69"/>
      <c r="B131" s="69"/>
      <c r="C131" s="69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69"/>
      <c r="B132" s="69"/>
      <c r="C132" s="69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69"/>
      <c r="B133" s="69"/>
      <c r="C133" s="69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69"/>
      <c r="B134" s="69"/>
      <c r="C134" s="69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69"/>
      <c r="B135" s="69"/>
      <c r="C135" s="69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69"/>
      <c r="B136" s="69"/>
      <c r="C136" s="69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69"/>
      <c r="B137" s="69"/>
      <c r="C137" s="69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69"/>
      <c r="B138" s="69"/>
      <c r="C138" s="69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69"/>
      <c r="B139" s="69"/>
      <c r="C139" s="69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69"/>
      <c r="B140" s="69"/>
      <c r="C140" s="69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69"/>
      <c r="B141" s="69"/>
      <c r="C141" s="69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69"/>
      <c r="B142" s="69"/>
      <c r="C142" s="69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69"/>
      <c r="B143" s="69"/>
      <c r="C143" s="69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69"/>
      <c r="B144" s="69"/>
      <c r="C144" s="69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69"/>
      <c r="B145" s="69"/>
      <c r="C145" s="69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69"/>
      <c r="B146" s="69"/>
      <c r="C146" s="69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69"/>
      <c r="B147" s="69"/>
      <c r="C147" s="69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69"/>
      <c r="B148" s="69"/>
      <c r="C148" s="69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69"/>
      <c r="B149" s="69"/>
      <c r="C149" s="69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69"/>
      <c r="B150" s="69"/>
      <c r="C150" s="69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69"/>
      <c r="B151" s="69"/>
      <c r="C151" s="69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69"/>
      <c r="B152" s="69"/>
      <c r="C152" s="69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69"/>
      <c r="B153" s="69"/>
      <c r="C153" s="69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69"/>
      <c r="B154" s="69"/>
      <c r="C154" s="69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69"/>
      <c r="B155" s="69"/>
      <c r="C155" s="69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69"/>
      <c r="B156" s="69"/>
      <c r="C156" s="69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69"/>
      <c r="B157" s="69"/>
      <c r="C157" s="69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69"/>
      <c r="B158" s="69"/>
      <c r="C158" s="69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69"/>
      <c r="B159" s="69"/>
      <c r="C159" s="69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69"/>
      <c r="B160" s="69"/>
      <c r="C160" s="69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69"/>
      <c r="B161" s="69"/>
      <c r="C161" s="69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69"/>
      <c r="B162" s="69"/>
      <c r="C162" s="69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69"/>
      <c r="B163" s="69"/>
      <c r="C163" s="69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69"/>
      <c r="B164" s="69"/>
      <c r="C164" s="69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69"/>
      <c r="B165" s="69"/>
      <c r="C165" s="69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69"/>
      <c r="B166" s="69"/>
      <c r="C166" s="69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69"/>
      <c r="B167" s="69"/>
      <c r="C167" s="69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69"/>
      <c r="B168" s="69"/>
      <c r="C168" s="69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69"/>
      <c r="B169" s="69"/>
      <c r="C169" s="69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69"/>
      <c r="B170" s="69"/>
      <c r="C170" s="69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69"/>
      <c r="B171" s="69"/>
      <c r="C171" s="69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69"/>
      <c r="B172" s="69"/>
      <c r="C172" s="69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69"/>
      <c r="B173" s="69"/>
      <c r="C173" s="69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69"/>
      <c r="B174" s="69"/>
      <c r="C174" s="69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69"/>
      <c r="B175" s="69"/>
      <c r="C175" s="69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69"/>
      <c r="B176" s="69"/>
      <c r="C176" s="69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69"/>
      <c r="B177" s="69"/>
      <c r="C177" s="69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69"/>
      <c r="B178" s="69"/>
      <c r="C178" s="69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69"/>
      <c r="B179" s="69"/>
      <c r="C179" s="69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69"/>
      <c r="B180" s="69"/>
      <c r="C180" s="69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69"/>
      <c r="B181" s="69"/>
      <c r="C181" s="69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69"/>
      <c r="B182" s="69"/>
      <c r="C182" s="69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69"/>
      <c r="B183" s="69"/>
      <c r="C183" s="69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69"/>
      <c r="B184" s="69"/>
      <c r="C184" s="69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69"/>
      <c r="B185" s="69"/>
      <c r="C185" s="69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69"/>
      <c r="B186" s="69"/>
      <c r="C186" s="69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69"/>
      <c r="B187" s="69"/>
      <c r="C187" s="69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69"/>
      <c r="B188" s="69"/>
      <c r="C188" s="69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69"/>
      <c r="B189" s="69"/>
      <c r="C189" s="69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69"/>
      <c r="B190" s="69"/>
      <c r="C190" s="69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69"/>
      <c r="B191" s="69"/>
      <c r="C191" s="69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69"/>
      <c r="B192" s="69"/>
      <c r="C192" s="69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69"/>
      <c r="B193" s="69"/>
      <c r="C193" s="69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69"/>
      <c r="B194" s="69"/>
      <c r="C194" s="69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69"/>
      <c r="B195" s="69"/>
      <c r="C195" s="69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69"/>
      <c r="B196" s="69"/>
      <c r="C196" s="69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69"/>
      <c r="B197" s="69"/>
      <c r="C197" s="69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69"/>
      <c r="B198" s="69"/>
      <c r="C198" s="69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69"/>
      <c r="B199" s="69"/>
      <c r="C199" s="69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69"/>
      <c r="B200" s="69"/>
      <c r="C200" s="69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69"/>
      <c r="B201" s="69"/>
      <c r="C201" s="69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69"/>
      <c r="B202" s="69"/>
      <c r="C202" s="69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69"/>
      <c r="B203" s="69"/>
      <c r="C203" s="69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69"/>
      <c r="B204" s="69"/>
      <c r="C204" s="69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69"/>
      <c r="B205" s="69"/>
      <c r="C205" s="69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69"/>
      <c r="B206" s="69"/>
      <c r="C206" s="69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69"/>
      <c r="B207" s="69"/>
      <c r="C207" s="69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69"/>
      <c r="B208" s="69"/>
      <c r="C208" s="69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69"/>
      <c r="B209" s="69"/>
      <c r="C209" s="69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69"/>
      <c r="B210" s="69"/>
      <c r="C210" s="69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69"/>
      <c r="B211" s="69"/>
      <c r="C211" s="69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69"/>
      <c r="B212" s="69"/>
      <c r="C212" s="69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69"/>
      <c r="B213" s="69"/>
      <c r="C213" s="69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69"/>
      <c r="B214" s="69"/>
      <c r="C214" s="69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69"/>
      <c r="B215" s="69"/>
      <c r="C215" s="69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69"/>
      <c r="B216" s="69"/>
      <c r="C216" s="69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69"/>
      <c r="B217" s="69"/>
      <c r="C217" s="69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69"/>
      <c r="B218" s="69"/>
      <c r="C218" s="69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69"/>
      <c r="B219" s="69"/>
      <c r="C219" s="69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69"/>
      <c r="B220" s="69"/>
      <c r="C220" s="69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69"/>
      <c r="B221" s="69"/>
      <c r="C221" s="69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69"/>
      <c r="B222" s="69"/>
      <c r="C222" s="69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69"/>
      <c r="B223" s="69"/>
      <c r="C223" s="69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69"/>
      <c r="B224" s="69"/>
      <c r="C224" s="69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69"/>
      <c r="B225" s="69"/>
      <c r="C225" s="69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69"/>
      <c r="B226" s="69"/>
      <c r="C226" s="69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69"/>
      <c r="B227" s="69"/>
      <c r="C227" s="69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69"/>
      <c r="B228" s="69"/>
      <c r="C228" s="69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69"/>
      <c r="B229" s="69"/>
      <c r="C229" s="69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69"/>
      <c r="B230" s="69"/>
      <c r="C230" s="69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69"/>
      <c r="B231" s="69"/>
      <c r="C231" s="69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69"/>
      <c r="B232" s="69"/>
      <c r="C232" s="69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69"/>
      <c r="B233" s="69"/>
      <c r="C233" s="69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69"/>
      <c r="B234" s="69"/>
      <c r="C234" s="69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69"/>
      <c r="B235" s="69"/>
      <c r="C235" s="69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69"/>
      <c r="B236" s="69"/>
      <c r="C236" s="69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69"/>
      <c r="B237" s="69"/>
      <c r="C237" s="69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69"/>
      <c r="B238" s="69"/>
      <c r="C238" s="69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69"/>
      <c r="B239" s="69"/>
      <c r="C239" s="69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69"/>
      <c r="B240" s="69"/>
      <c r="C240" s="69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69"/>
      <c r="B241" s="69"/>
      <c r="C241" s="69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69"/>
      <c r="B242" s="69"/>
      <c r="C242" s="69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69"/>
      <c r="B243" s="69"/>
      <c r="C243" s="69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69"/>
      <c r="B244" s="69"/>
      <c r="C244" s="69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69"/>
      <c r="B245" s="69"/>
      <c r="C245" s="69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69"/>
      <c r="B246" s="69"/>
      <c r="C246" s="69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69"/>
      <c r="B247" s="69"/>
      <c r="C247" s="69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69"/>
      <c r="B248" s="69"/>
      <c r="C248" s="69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69"/>
      <c r="B249" s="69"/>
      <c r="C249" s="69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69"/>
      <c r="B250" s="69"/>
      <c r="C250" s="69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69"/>
      <c r="B251" s="69"/>
      <c r="C251" s="69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69"/>
      <c r="B252" s="69"/>
      <c r="C252" s="69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69"/>
      <c r="B253" s="69"/>
      <c r="C253" s="69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69"/>
      <c r="B254" s="69"/>
      <c r="C254" s="69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69"/>
      <c r="B255" s="69"/>
      <c r="C255" s="69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69"/>
      <c r="B256" s="69"/>
      <c r="C256" s="69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69"/>
      <c r="B257" s="69"/>
      <c r="C257" s="69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69"/>
      <c r="B258" s="69"/>
      <c r="C258" s="69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69"/>
      <c r="B259" s="69"/>
      <c r="C259" s="69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69"/>
      <c r="B260" s="69"/>
      <c r="C260" s="69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69"/>
      <c r="B261" s="69"/>
      <c r="C261" s="69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69"/>
      <c r="B262" s="69"/>
      <c r="C262" s="69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69"/>
      <c r="B263" s="69"/>
      <c r="C263" s="69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69"/>
      <c r="B264" s="69"/>
      <c r="C264" s="69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69"/>
      <c r="B265" s="69"/>
      <c r="C265" s="69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69"/>
      <c r="B266" s="69"/>
      <c r="C266" s="69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69"/>
      <c r="B267" s="69"/>
      <c r="C267" s="69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69"/>
      <c r="B268" s="69"/>
      <c r="C268" s="69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69"/>
      <c r="B269" s="69"/>
      <c r="C269" s="69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69"/>
      <c r="B270" s="69"/>
      <c r="C270" s="69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69"/>
      <c r="B271" s="69"/>
      <c r="C271" s="69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69"/>
      <c r="B272" s="69"/>
      <c r="C272" s="69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69"/>
      <c r="B273" s="69"/>
      <c r="C273" s="69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69"/>
      <c r="B274" s="69"/>
      <c r="C274" s="69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69"/>
      <c r="B275" s="69"/>
      <c r="C275" s="69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69"/>
      <c r="B276" s="69"/>
      <c r="C276" s="69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69"/>
      <c r="B277" s="69"/>
      <c r="C277" s="69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69"/>
      <c r="B278" s="69"/>
      <c r="C278" s="69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69"/>
      <c r="B279" s="69"/>
      <c r="C279" s="69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69"/>
      <c r="B280" s="69"/>
      <c r="C280" s="69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69"/>
      <c r="B281" s="69"/>
      <c r="C281" s="69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69"/>
      <c r="B282" s="69"/>
      <c r="C282" s="69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69"/>
      <c r="B283" s="69"/>
      <c r="C283" s="69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69"/>
      <c r="B284" s="69"/>
      <c r="C284" s="69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69"/>
      <c r="B285" s="69"/>
      <c r="C285" s="69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69"/>
      <c r="B286" s="69"/>
      <c r="C286" s="69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69"/>
      <c r="B287" s="69"/>
      <c r="C287" s="69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69"/>
      <c r="B288" s="69"/>
      <c r="C288" s="69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69"/>
      <c r="B289" s="69"/>
      <c r="C289" s="69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69"/>
      <c r="B290" s="69"/>
      <c r="C290" s="69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69"/>
      <c r="B291" s="69"/>
      <c r="C291" s="69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69"/>
      <c r="B292" s="69"/>
      <c r="C292" s="69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69"/>
      <c r="B293" s="69"/>
      <c r="C293" s="69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69"/>
      <c r="B294" s="69"/>
      <c r="C294" s="69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69"/>
      <c r="B295" s="69"/>
      <c r="C295" s="69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69"/>
      <c r="B296" s="69"/>
      <c r="C296" s="69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69"/>
      <c r="B297" s="69"/>
      <c r="C297" s="69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69"/>
      <c r="B298" s="69"/>
      <c r="C298" s="69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69"/>
      <c r="B299" s="69"/>
      <c r="C299" s="69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69"/>
      <c r="B300" s="69"/>
      <c r="C300" s="69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69"/>
      <c r="B301" s="69"/>
      <c r="C301" s="69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69"/>
      <c r="B302" s="69"/>
      <c r="C302" s="69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69"/>
      <c r="B303" s="69"/>
      <c r="C303" s="69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69"/>
      <c r="B304" s="69"/>
      <c r="C304" s="69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69"/>
      <c r="B305" s="69"/>
      <c r="C305" s="69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69"/>
      <c r="B306" s="69"/>
      <c r="C306" s="69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69"/>
      <c r="B307" s="69"/>
      <c r="C307" s="69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69"/>
      <c r="B308" s="69"/>
      <c r="C308" s="69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69"/>
      <c r="B309" s="69"/>
      <c r="C309" s="69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69"/>
      <c r="B310" s="69"/>
      <c r="C310" s="69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69"/>
      <c r="B311" s="69"/>
      <c r="C311" s="69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69"/>
      <c r="B312" s="69"/>
      <c r="C312" s="69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69"/>
      <c r="B313" s="69"/>
      <c r="C313" s="69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69"/>
      <c r="B314" s="69"/>
      <c r="C314" s="69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69"/>
      <c r="B315" s="69"/>
      <c r="C315" s="69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69"/>
      <c r="B316" s="69"/>
      <c r="C316" s="69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69"/>
      <c r="B317" s="69"/>
      <c r="C317" s="69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69"/>
      <c r="B318" s="69"/>
      <c r="C318" s="69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69"/>
      <c r="B319" s="69"/>
      <c r="C319" s="69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69"/>
      <c r="B320" s="69"/>
      <c r="C320" s="69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69"/>
      <c r="B321" s="69"/>
      <c r="C321" s="69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69"/>
      <c r="B322" s="69"/>
      <c r="C322" s="69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69"/>
      <c r="B323" s="69"/>
      <c r="C323" s="69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69"/>
      <c r="B324" s="69"/>
      <c r="C324" s="69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69"/>
      <c r="B325" s="69"/>
      <c r="C325" s="69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69"/>
      <c r="B326" s="69"/>
      <c r="C326" s="69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69"/>
      <c r="B327" s="69"/>
      <c r="C327" s="69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69"/>
      <c r="B328" s="69"/>
      <c r="C328" s="69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69"/>
      <c r="B329" s="69"/>
      <c r="C329" s="69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69"/>
      <c r="B330" s="69"/>
      <c r="C330" s="69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69"/>
      <c r="B331" s="69"/>
      <c r="C331" s="69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69"/>
      <c r="B332" s="69"/>
      <c r="C332" s="69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69"/>
      <c r="B333" s="69"/>
      <c r="C333" s="69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69"/>
      <c r="B334" s="69"/>
      <c r="C334" s="69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69"/>
      <c r="B335" s="69"/>
      <c r="C335" s="69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69"/>
      <c r="B336" s="69"/>
      <c r="C336" s="69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69"/>
      <c r="B337" s="69"/>
      <c r="C337" s="69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69"/>
      <c r="B338" s="69"/>
      <c r="C338" s="69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69"/>
      <c r="B339" s="69"/>
      <c r="C339" s="69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69"/>
      <c r="B340" s="69"/>
      <c r="C340" s="69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69"/>
      <c r="B341" s="69"/>
      <c r="C341" s="69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69"/>
      <c r="B342" s="69"/>
      <c r="C342" s="69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69"/>
      <c r="B343" s="69"/>
      <c r="C343" s="69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69"/>
      <c r="B344" s="69"/>
      <c r="C344" s="69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69"/>
      <c r="B345" s="69"/>
      <c r="C345" s="69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69"/>
      <c r="B346" s="69"/>
      <c r="C346" s="69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69"/>
      <c r="B347" s="69"/>
      <c r="C347" s="69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69"/>
      <c r="B348" s="69"/>
      <c r="C348" s="69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69"/>
      <c r="B349" s="69"/>
      <c r="C349" s="69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69"/>
      <c r="B350" s="69"/>
      <c r="C350" s="69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69"/>
      <c r="B351" s="69"/>
      <c r="C351" s="69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69"/>
      <c r="B352" s="69"/>
      <c r="C352" s="69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69"/>
      <c r="B353" s="69"/>
      <c r="C353" s="69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69"/>
      <c r="B354" s="69"/>
      <c r="C354" s="69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69"/>
      <c r="B355" s="69"/>
      <c r="C355" s="69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69"/>
      <c r="B356" s="69"/>
      <c r="C356" s="69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69"/>
      <c r="B357" s="69"/>
      <c r="C357" s="69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69"/>
      <c r="B358" s="69"/>
      <c r="C358" s="69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69"/>
      <c r="B359" s="69"/>
      <c r="C359" s="69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69"/>
      <c r="B360" s="69"/>
      <c r="C360" s="69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69"/>
      <c r="B361" s="69"/>
      <c r="C361" s="69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69"/>
      <c r="B362" s="69"/>
      <c r="C362" s="69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69"/>
      <c r="B363" s="69"/>
      <c r="C363" s="69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69"/>
      <c r="B364" s="69"/>
      <c r="C364" s="69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69"/>
      <c r="B365" s="69"/>
      <c r="C365" s="69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69"/>
      <c r="B366" s="69"/>
      <c r="C366" s="69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69"/>
      <c r="B367" s="69"/>
      <c r="C367" s="69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69"/>
      <c r="B368" s="69"/>
      <c r="C368" s="69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69"/>
      <c r="B369" s="69"/>
      <c r="C369" s="69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69"/>
      <c r="B370" s="69"/>
      <c r="C370" s="69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69"/>
      <c r="B371" s="69"/>
      <c r="C371" s="69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69"/>
      <c r="B372" s="69"/>
      <c r="C372" s="69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69"/>
      <c r="B373" s="69"/>
      <c r="C373" s="69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69"/>
      <c r="B374" s="69"/>
      <c r="C374" s="69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69"/>
      <c r="B375" s="69"/>
      <c r="C375" s="69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69"/>
      <c r="B376" s="69"/>
      <c r="C376" s="69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69"/>
      <c r="B377" s="69"/>
      <c r="C377" s="69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69"/>
      <c r="B378" s="69"/>
      <c r="C378" s="69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69"/>
      <c r="B379" s="69"/>
      <c r="C379" s="69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69"/>
      <c r="B380" s="69"/>
      <c r="C380" s="69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69"/>
      <c r="B381" s="69"/>
      <c r="C381" s="69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69"/>
      <c r="B382" s="69"/>
      <c r="C382" s="69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69"/>
      <c r="B383" s="69"/>
      <c r="C383" s="69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69"/>
      <c r="B384" s="69"/>
      <c r="C384" s="69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69"/>
      <c r="B385" s="69"/>
      <c r="C385" s="69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69"/>
      <c r="B386" s="69"/>
      <c r="C386" s="69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69"/>
      <c r="B387" s="69"/>
      <c r="C387" s="69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69"/>
      <c r="B388" s="69"/>
      <c r="C388" s="69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69"/>
      <c r="B389" s="69"/>
      <c r="C389" s="69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69"/>
      <c r="B390" s="69"/>
      <c r="C390" s="69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69"/>
      <c r="B391" s="69"/>
      <c r="C391" s="69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69"/>
      <c r="B392" s="69"/>
      <c r="C392" s="69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69"/>
      <c r="B393" s="69"/>
      <c r="C393" s="69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69"/>
      <c r="B394" s="69"/>
      <c r="C394" s="69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69"/>
      <c r="B395" s="69"/>
      <c r="C395" s="69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69"/>
      <c r="B396" s="69"/>
      <c r="C396" s="69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69"/>
      <c r="B397" s="69"/>
      <c r="C397" s="69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69"/>
      <c r="B398" s="69"/>
      <c r="C398" s="69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69"/>
      <c r="B399" s="69"/>
      <c r="C399" s="69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69"/>
      <c r="B400" s="69"/>
      <c r="C400" s="69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69"/>
      <c r="B401" s="69"/>
      <c r="C401" s="69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69"/>
      <c r="B402" s="69"/>
      <c r="C402" s="69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69"/>
      <c r="B403" s="69"/>
      <c r="C403" s="69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69"/>
      <c r="B404" s="69"/>
      <c r="C404" s="69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69"/>
      <c r="B405" s="69"/>
      <c r="C405" s="69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69"/>
      <c r="B406" s="69"/>
      <c r="C406" s="69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69"/>
      <c r="B407" s="69"/>
      <c r="C407" s="69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69"/>
      <c r="B408" s="69"/>
      <c r="C408" s="69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69"/>
      <c r="B409" s="69"/>
      <c r="C409" s="69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69"/>
      <c r="B410" s="69"/>
      <c r="C410" s="69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69"/>
      <c r="B411" s="69"/>
      <c r="C411" s="69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69"/>
      <c r="B412" s="69"/>
      <c r="C412" s="69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69"/>
      <c r="B413" s="69"/>
      <c r="C413" s="69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69"/>
      <c r="B414" s="69"/>
      <c r="C414" s="69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69"/>
      <c r="B415" s="69"/>
      <c r="C415" s="69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69"/>
      <c r="B416" s="69"/>
      <c r="C416" s="69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69"/>
      <c r="B417" s="69"/>
      <c r="C417" s="69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69"/>
      <c r="B418" s="69"/>
      <c r="C418" s="69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69"/>
      <c r="B419" s="69"/>
      <c r="C419" s="69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69"/>
      <c r="B420" s="69"/>
      <c r="C420" s="69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69"/>
      <c r="B421" s="69"/>
      <c r="C421" s="69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69"/>
      <c r="B422" s="69"/>
      <c r="C422" s="69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69"/>
      <c r="B423" s="69"/>
      <c r="C423" s="69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69"/>
      <c r="B424" s="69"/>
      <c r="C424" s="69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69"/>
      <c r="B425" s="69"/>
      <c r="C425" s="69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69"/>
      <c r="B426" s="69"/>
      <c r="C426" s="69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69"/>
      <c r="B427" s="69"/>
      <c r="C427" s="69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69"/>
      <c r="B428" s="69"/>
      <c r="C428" s="69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69"/>
      <c r="B429" s="69"/>
      <c r="C429" s="69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69"/>
      <c r="B430" s="69"/>
      <c r="C430" s="69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69"/>
      <c r="B431" s="69"/>
      <c r="C431" s="69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69"/>
      <c r="B432" s="69"/>
      <c r="C432" s="69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69"/>
      <c r="B433" s="69"/>
      <c r="C433" s="69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69"/>
      <c r="B434" s="69"/>
      <c r="C434" s="69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69"/>
      <c r="B435" s="69"/>
      <c r="C435" s="69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69"/>
      <c r="B436" s="69"/>
      <c r="C436" s="69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69"/>
      <c r="B437" s="69"/>
      <c r="C437" s="69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69"/>
      <c r="B438" s="69"/>
      <c r="C438" s="69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69"/>
      <c r="B439" s="69"/>
      <c r="C439" s="69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69"/>
      <c r="B440" s="69"/>
      <c r="C440" s="69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69"/>
      <c r="B441" s="69"/>
      <c r="C441" s="69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69"/>
      <c r="B442" s="69"/>
      <c r="C442" s="69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69"/>
      <c r="B443" s="69"/>
      <c r="C443" s="69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69"/>
      <c r="B444" s="69"/>
      <c r="C444" s="69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69"/>
      <c r="B445" s="69"/>
      <c r="C445" s="69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69"/>
      <c r="B446" s="69"/>
      <c r="C446" s="69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69"/>
      <c r="B447" s="69"/>
      <c r="C447" s="69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69"/>
      <c r="B448" s="69"/>
      <c r="C448" s="69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69"/>
      <c r="B449" s="69"/>
      <c r="C449" s="69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69"/>
      <c r="B450" s="69"/>
      <c r="C450" s="69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69"/>
      <c r="B451" s="69"/>
      <c r="C451" s="69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69"/>
      <c r="B452" s="69"/>
      <c r="C452" s="69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69"/>
      <c r="B453" s="69"/>
      <c r="C453" s="69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69"/>
      <c r="B454" s="69"/>
      <c r="C454" s="69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69"/>
      <c r="B455" s="69"/>
      <c r="C455" s="69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69"/>
      <c r="B456" s="69"/>
      <c r="C456" s="69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69"/>
      <c r="B457" s="69"/>
      <c r="C457" s="69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69"/>
      <c r="B458" s="69"/>
      <c r="C458" s="69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69"/>
      <c r="B459" s="69"/>
      <c r="C459" s="69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69"/>
      <c r="B460" s="69"/>
      <c r="C460" s="69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69"/>
      <c r="B461" s="69"/>
      <c r="C461" s="69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69"/>
      <c r="B462" s="69"/>
      <c r="C462" s="69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69"/>
      <c r="B463" s="69"/>
      <c r="C463" s="69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69"/>
      <c r="B464" s="69"/>
      <c r="C464" s="69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69"/>
      <c r="B465" s="69"/>
      <c r="C465" s="69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69"/>
      <c r="B466" s="69"/>
      <c r="C466" s="69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69"/>
      <c r="B467" s="69"/>
      <c r="C467" s="69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69"/>
      <c r="B468" s="69"/>
      <c r="C468" s="69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69"/>
      <c r="B469" s="69"/>
      <c r="C469" s="69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69"/>
      <c r="B470" s="69"/>
      <c r="C470" s="69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69"/>
      <c r="B471" s="69"/>
      <c r="C471" s="69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69"/>
      <c r="B472" s="69"/>
      <c r="C472" s="69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69"/>
      <c r="B473" s="69"/>
      <c r="C473" s="69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69"/>
      <c r="B474" s="69"/>
      <c r="C474" s="69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69"/>
      <c r="B475" s="69"/>
      <c r="C475" s="69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69"/>
      <c r="B476" s="69"/>
      <c r="C476" s="69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69"/>
      <c r="B477" s="69"/>
      <c r="C477" s="69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69"/>
      <c r="B478" s="69"/>
      <c r="C478" s="69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69"/>
      <c r="B479" s="69"/>
      <c r="C479" s="69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69"/>
      <c r="B480" s="69"/>
      <c r="C480" s="69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69"/>
      <c r="B481" s="69"/>
      <c r="C481" s="69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69"/>
      <c r="B482" s="69"/>
      <c r="C482" s="69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69"/>
      <c r="B483" s="69"/>
      <c r="C483" s="69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69"/>
      <c r="B484" s="69"/>
      <c r="C484" s="69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69"/>
      <c r="B485" s="69"/>
      <c r="C485" s="69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69"/>
      <c r="B486" s="69"/>
      <c r="C486" s="69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69"/>
      <c r="B487" s="69"/>
      <c r="C487" s="69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69"/>
      <c r="B488" s="69"/>
      <c r="C488" s="69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69"/>
      <c r="B489" s="69"/>
      <c r="C489" s="69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69"/>
      <c r="B490" s="69"/>
      <c r="C490" s="69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69"/>
      <c r="B491" s="69"/>
      <c r="C491" s="69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69"/>
      <c r="B492" s="69"/>
      <c r="C492" s="69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69"/>
      <c r="B493" s="69"/>
      <c r="C493" s="69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69"/>
      <c r="B494" s="69"/>
      <c r="C494" s="69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69"/>
      <c r="B495" s="69"/>
      <c r="C495" s="69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69"/>
      <c r="B496" s="69"/>
      <c r="C496" s="69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69"/>
      <c r="B497" s="69"/>
      <c r="C497" s="69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69"/>
      <c r="B498" s="69"/>
      <c r="C498" s="69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69"/>
      <c r="B499" s="69"/>
      <c r="C499" s="69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69"/>
      <c r="B500" s="69"/>
      <c r="C500" s="69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69"/>
      <c r="B501" s="69"/>
      <c r="C501" s="69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69"/>
      <c r="B502" s="69"/>
      <c r="C502" s="69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69"/>
      <c r="B503" s="69"/>
      <c r="C503" s="69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69"/>
      <c r="B504" s="69"/>
      <c r="C504" s="69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69"/>
      <c r="B505" s="69"/>
      <c r="C505" s="69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69"/>
      <c r="B506" s="69"/>
      <c r="C506" s="69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69"/>
      <c r="B507" s="69"/>
      <c r="C507" s="69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69"/>
      <c r="B508" s="69"/>
      <c r="C508" s="69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69"/>
      <c r="B509" s="69"/>
      <c r="C509" s="69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69"/>
      <c r="B510" s="69"/>
      <c r="C510" s="69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69"/>
      <c r="B511" s="69"/>
      <c r="C511" s="69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69"/>
      <c r="B512" s="69"/>
      <c r="C512" s="69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69"/>
      <c r="B513" s="69"/>
      <c r="C513" s="69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69"/>
      <c r="B514" s="69"/>
      <c r="C514" s="69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69"/>
      <c r="B515" s="69"/>
      <c r="C515" s="69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69"/>
      <c r="B516" s="69"/>
      <c r="C516" s="69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69"/>
      <c r="B517" s="69"/>
      <c r="C517" s="69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69"/>
      <c r="B518" s="69"/>
      <c r="C518" s="69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69"/>
      <c r="B519" s="69"/>
      <c r="C519" s="69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69"/>
      <c r="B520" s="69"/>
      <c r="C520" s="69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69"/>
      <c r="B521" s="69"/>
      <c r="C521" s="69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69"/>
      <c r="B522" s="69"/>
      <c r="C522" s="69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69"/>
      <c r="B523" s="69"/>
      <c r="C523" s="69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69"/>
      <c r="B524" s="69"/>
      <c r="C524" s="69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69"/>
      <c r="B525" s="69"/>
      <c r="C525" s="69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69"/>
      <c r="B526" s="69"/>
      <c r="C526" s="69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69"/>
      <c r="B527" s="69"/>
      <c r="C527" s="69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69"/>
      <c r="B528" s="69"/>
      <c r="C528" s="69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69"/>
      <c r="B529" s="69"/>
      <c r="C529" s="69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69"/>
      <c r="B530" s="69"/>
      <c r="C530" s="69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69"/>
      <c r="B531" s="69"/>
      <c r="C531" s="69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69"/>
      <c r="B532" s="69"/>
      <c r="C532" s="69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69"/>
      <c r="B533" s="69"/>
      <c r="C533" s="69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69"/>
      <c r="B534" s="69"/>
      <c r="C534" s="69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69"/>
      <c r="B535" s="69"/>
      <c r="C535" s="69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69"/>
      <c r="B536" s="69"/>
      <c r="C536" s="69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69"/>
      <c r="B537" s="69"/>
      <c r="C537" s="69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69"/>
      <c r="B538" s="69"/>
      <c r="C538" s="69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69"/>
      <c r="B539" s="69"/>
      <c r="C539" s="69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69"/>
      <c r="B540" s="69"/>
      <c r="C540" s="69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69"/>
      <c r="B541" s="69"/>
      <c r="C541" s="69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69"/>
      <c r="B542" s="69"/>
      <c r="C542" s="69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69"/>
      <c r="B543" s="69"/>
      <c r="C543" s="69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69"/>
      <c r="B544" s="69"/>
      <c r="C544" s="69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69"/>
      <c r="B545" s="69"/>
      <c r="C545" s="69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69"/>
      <c r="B546" s="69"/>
      <c r="C546" s="69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69"/>
      <c r="B547" s="69"/>
      <c r="C547" s="69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69"/>
      <c r="B548" s="69"/>
      <c r="C548" s="69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69"/>
      <c r="B549" s="69"/>
      <c r="C549" s="69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69"/>
      <c r="B550" s="69"/>
      <c r="C550" s="69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69"/>
      <c r="B551" s="69"/>
      <c r="C551" s="69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69"/>
      <c r="B552" s="69"/>
      <c r="C552" s="69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69"/>
      <c r="B553" s="69"/>
      <c r="C553" s="69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69"/>
      <c r="B554" s="69"/>
      <c r="C554" s="69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69"/>
      <c r="B555" s="69"/>
      <c r="C555" s="69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69"/>
      <c r="B556" s="69"/>
      <c r="C556" s="69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69"/>
      <c r="B557" s="69"/>
      <c r="C557" s="69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69"/>
      <c r="B558" s="69"/>
      <c r="C558" s="69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69"/>
      <c r="B559" s="69"/>
      <c r="C559" s="69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69"/>
      <c r="B560" s="69"/>
      <c r="C560" s="69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69"/>
      <c r="B561" s="69"/>
      <c r="C561" s="69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69"/>
      <c r="B562" s="69"/>
      <c r="C562" s="69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69"/>
      <c r="B563" s="69"/>
      <c r="C563" s="69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69"/>
      <c r="B564" s="69"/>
      <c r="C564" s="69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69"/>
      <c r="B565" s="69"/>
      <c r="C565" s="69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69"/>
      <c r="B566" s="69"/>
      <c r="C566" s="69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69"/>
      <c r="B567" s="69"/>
      <c r="C567" s="69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69"/>
      <c r="B568" s="69"/>
      <c r="C568" s="69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69"/>
      <c r="B569" s="69"/>
      <c r="C569" s="69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69"/>
      <c r="B570" s="69"/>
      <c r="C570" s="69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69"/>
      <c r="B571" s="69"/>
      <c r="C571" s="69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69"/>
      <c r="B572" s="69"/>
      <c r="C572" s="69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69"/>
      <c r="B573" s="69"/>
      <c r="C573" s="69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69"/>
      <c r="B574" s="69"/>
      <c r="C574" s="69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69"/>
      <c r="B575" s="69"/>
      <c r="C575" s="69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69"/>
      <c r="B576" s="69"/>
      <c r="C576" s="69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69"/>
      <c r="B577" s="69"/>
      <c r="C577" s="69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69"/>
      <c r="B578" s="69"/>
      <c r="C578" s="69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69"/>
      <c r="B579" s="69"/>
      <c r="C579" s="69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69"/>
      <c r="B580" s="69"/>
      <c r="C580" s="69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69"/>
      <c r="B581" s="69"/>
      <c r="C581" s="69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69"/>
      <c r="B582" s="69"/>
      <c r="C582" s="69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69"/>
      <c r="B583" s="69"/>
      <c r="C583" s="69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69"/>
      <c r="B584" s="69"/>
      <c r="C584" s="69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69"/>
      <c r="B585" s="69"/>
      <c r="C585" s="69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69"/>
      <c r="B586" s="69"/>
      <c r="C586" s="69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69"/>
      <c r="B587" s="69"/>
      <c r="C587" s="69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69"/>
      <c r="B588" s="69"/>
      <c r="C588" s="69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69"/>
      <c r="B589" s="69"/>
      <c r="C589" s="69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69"/>
      <c r="B590" s="69"/>
      <c r="C590" s="69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69"/>
      <c r="B591" s="69"/>
      <c r="C591" s="69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69"/>
      <c r="B592" s="69"/>
      <c r="C592" s="69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69"/>
      <c r="B593" s="69"/>
      <c r="C593" s="69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69"/>
      <c r="B594" s="69"/>
      <c r="C594" s="69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69"/>
      <c r="B595" s="69"/>
      <c r="C595" s="69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69"/>
      <c r="B596" s="69"/>
      <c r="C596" s="69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69"/>
      <c r="B597" s="69"/>
      <c r="C597" s="69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69"/>
      <c r="B598" s="69"/>
      <c r="C598" s="69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69"/>
      <c r="B599" s="69"/>
      <c r="C599" s="69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69"/>
      <c r="B600" s="69"/>
      <c r="C600" s="69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69"/>
      <c r="B601" s="69"/>
      <c r="C601" s="69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69"/>
      <c r="B602" s="69"/>
      <c r="C602" s="69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69"/>
      <c r="B603" s="69"/>
      <c r="C603" s="69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69"/>
      <c r="B604" s="69"/>
      <c r="C604" s="69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69"/>
      <c r="B605" s="69"/>
      <c r="C605" s="69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69"/>
      <c r="B606" s="69"/>
      <c r="C606" s="69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69"/>
      <c r="B607" s="69"/>
      <c r="C607" s="69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69"/>
      <c r="B608" s="69"/>
      <c r="C608" s="69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69"/>
      <c r="B609" s="69"/>
      <c r="C609" s="69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69"/>
      <c r="B610" s="69"/>
      <c r="C610" s="69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69"/>
      <c r="B611" s="69"/>
      <c r="C611" s="69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69"/>
      <c r="B612" s="69"/>
      <c r="C612" s="69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69"/>
      <c r="B613" s="69"/>
      <c r="C613" s="69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69"/>
      <c r="B614" s="69"/>
      <c r="C614" s="69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69"/>
      <c r="B615" s="69"/>
      <c r="C615" s="69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69"/>
      <c r="B616" s="69"/>
      <c r="C616" s="69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69"/>
      <c r="B617" s="69"/>
      <c r="C617" s="69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69"/>
      <c r="B618" s="69"/>
      <c r="C618" s="69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69"/>
      <c r="B619" s="69"/>
      <c r="C619" s="69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69"/>
      <c r="B620" s="69"/>
      <c r="C620" s="69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69"/>
      <c r="B621" s="69"/>
      <c r="C621" s="69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69"/>
      <c r="B622" s="69"/>
      <c r="C622" s="69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69"/>
      <c r="B623" s="69"/>
      <c r="C623" s="69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69"/>
      <c r="B624" s="69"/>
      <c r="C624" s="69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69"/>
      <c r="B625" s="69"/>
      <c r="C625" s="69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69"/>
      <c r="B626" s="69"/>
      <c r="C626" s="69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69"/>
      <c r="B627" s="69"/>
      <c r="C627" s="69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69"/>
      <c r="B628" s="69"/>
      <c r="C628" s="69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69"/>
      <c r="B629" s="69"/>
      <c r="C629" s="69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69"/>
      <c r="B630" s="69"/>
      <c r="C630" s="69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69"/>
      <c r="B631" s="69"/>
      <c r="C631" s="69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69"/>
      <c r="B632" s="69"/>
      <c r="C632" s="69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69"/>
      <c r="B633" s="69"/>
      <c r="C633" s="69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69"/>
      <c r="B634" s="69"/>
      <c r="C634" s="69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69"/>
      <c r="B635" s="69"/>
      <c r="C635" s="69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69"/>
      <c r="B636" s="69"/>
      <c r="C636" s="69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69"/>
      <c r="B637" s="69"/>
      <c r="C637" s="69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69"/>
      <c r="B638" s="69"/>
      <c r="C638" s="69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69"/>
      <c r="B639" s="69"/>
      <c r="C639" s="69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69"/>
      <c r="B640" s="69"/>
      <c r="C640" s="69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69"/>
      <c r="B641" s="69"/>
      <c r="C641" s="69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69"/>
      <c r="B642" s="69"/>
      <c r="C642" s="69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69"/>
      <c r="B643" s="69"/>
      <c r="C643" s="69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69"/>
      <c r="B644" s="69"/>
      <c r="C644" s="69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69"/>
      <c r="B645" s="69"/>
      <c r="C645" s="69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69"/>
      <c r="B646" s="69"/>
      <c r="C646" s="69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69"/>
      <c r="B647" s="69"/>
      <c r="C647" s="69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69"/>
      <c r="B648" s="69"/>
      <c r="C648" s="69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69"/>
      <c r="B649" s="69"/>
      <c r="C649" s="69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69"/>
      <c r="B650" s="69"/>
      <c r="C650" s="69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69"/>
      <c r="B651" s="69"/>
      <c r="C651" s="69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69"/>
      <c r="B652" s="69"/>
      <c r="C652" s="69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69"/>
      <c r="B653" s="69"/>
      <c r="C653" s="69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69"/>
      <c r="B654" s="69"/>
      <c r="C654" s="69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69"/>
      <c r="B655" s="69"/>
      <c r="C655" s="69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69"/>
      <c r="B656" s="69"/>
      <c r="C656" s="69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69"/>
      <c r="B657" s="69"/>
      <c r="C657" s="69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69"/>
      <c r="B658" s="69"/>
      <c r="C658" s="69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69"/>
      <c r="B659" s="69"/>
      <c r="C659" s="69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69"/>
      <c r="B660" s="69"/>
      <c r="C660" s="69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69"/>
      <c r="B661" s="69"/>
      <c r="C661" s="69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69"/>
      <c r="B662" s="69"/>
      <c r="C662" s="69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69"/>
      <c r="B663" s="69"/>
      <c r="C663" s="69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69"/>
      <c r="B664" s="69"/>
      <c r="C664" s="69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69"/>
      <c r="B665" s="69"/>
      <c r="C665" s="69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69"/>
      <c r="B666" s="69"/>
      <c r="C666" s="69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69"/>
      <c r="B667" s="69"/>
      <c r="C667" s="69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69"/>
      <c r="B668" s="69"/>
      <c r="C668" s="69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69"/>
      <c r="B669" s="69"/>
      <c r="C669" s="69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69"/>
      <c r="B670" s="69"/>
      <c r="C670" s="69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69"/>
      <c r="B671" s="69"/>
      <c r="C671" s="69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69"/>
      <c r="B672" s="69"/>
      <c r="C672" s="69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69"/>
      <c r="B673" s="69"/>
      <c r="C673" s="69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69"/>
      <c r="B674" s="69"/>
      <c r="C674" s="69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69"/>
      <c r="B675" s="69"/>
      <c r="C675" s="69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69"/>
      <c r="B676" s="69"/>
      <c r="C676" s="69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69"/>
      <c r="B677" s="69"/>
      <c r="C677" s="69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69"/>
      <c r="B678" s="69"/>
      <c r="C678" s="69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69"/>
      <c r="B679" s="69"/>
      <c r="C679" s="69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69"/>
      <c r="B680" s="69"/>
      <c r="C680" s="69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69"/>
      <c r="B681" s="69"/>
      <c r="C681" s="69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69"/>
      <c r="B682" s="69"/>
      <c r="C682" s="69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69"/>
      <c r="B683" s="69"/>
      <c r="C683" s="69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69"/>
      <c r="B684" s="69"/>
      <c r="C684" s="69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69"/>
      <c r="B685" s="69"/>
      <c r="C685" s="69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69"/>
      <c r="B686" s="69"/>
      <c r="C686" s="69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69"/>
      <c r="B687" s="69"/>
      <c r="C687" s="69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69"/>
      <c r="B688" s="69"/>
      <c r="C688" s="69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69"/>
      <c r="B689" s="69"/>
      <c r="C689" s="69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69"/>
      <c r="B690" s="69"/>
      <c r="C690" s="69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69"/>
      <c r="B691" s="69"/>
      <c r="C691" s="69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69"/>
      <c r="B692" s="69"/>
      <c r="C692" s="69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69"/>
      <c r="B693" s="69"/>
      <c r="C693" s="69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69"/>
      <c r="B694" s="69"/>
      <c r="C694" s="69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69"/>
      <c r="B695" s="69"/>
      <c r="C695" s="69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69"/>
      <c r="B696" s="69"/>
      <c r="C696" s="69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69"/>
      <c r="B697" s="69"/>
      <c r="C697" s="69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69"/>
      <c r="B698" s="69"/>
      <c r="C698" s="69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69"/>
      <c r="B699" s="69"/>
      <c r="C699" s="69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69"/>
      <c r="B700" s="69"/>
      <c r="C700" s="69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69"/>
      <c r="B701" s="69"/>
      <c r="C701" s="69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69"/>
      <c r="B702" s="69"/>
      <c r="C702" s="69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69"/>
      <c r="B703" s="69"/>
      <c r="C703" s="69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69"/>
      <c r="B704" s="69"/>
      <c r="C704" s="69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69"/>
      <c r="B705" s="69"/>
      <c r="C705" s="69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69"/>
      <c r="B706" s="69"/>
      <c r="C706" s="69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69"/>
      <c r="B707" s="69"/>
      <c r="C707" s="69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69"/>
      <c r="B708" s="69"/>
      <c r="C708" s="69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69"/>
      <c r="B709" s="69"/>
      <c r="C709" s="69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69"/>
      <c r="B710" s="69"/>
      <c r="C710" s="69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69"/>
      <c r="B711" s="69"/>
      <c r="C711" s="69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69"/>
      <c r="B712" s="69"/>
      <c r="C712" s="69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69"/>
      <c r="B713" s="69"/>
      <c r="C713" s="69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69"/>
      <c r="B714" s="69"/>
      <c r="C714" s="69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69"/>
      <c r="B715" s="69"/>
      <c r="C715" s="69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69"/>
      <c r="B716" s="69"/>
      <c r="C716" s="69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69"/>
      <c r="B717" s="69"/>
      <c r="C717" s="69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69"/>
      <c r="B718" s="69"/>
      <c r="C718" s="69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69"/>
      <c r="B719" s="69"/>
      <c r="C719" s="69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69"/>
      <c r="B720" s="69"/>
      <c r="C720" s="69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69"/>
      <c r="B721" s="69"/>
      <c r="C721" s="69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69"/>
      <c r="B722" s="69"/>
      <c r="C722" s="69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69"/>
      <c r="B723" s="69"/>
      <c r="C723" s="69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69"/>
      <c r="B724" s="69"/>
      <c r="C724" s="69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69"/>
      <c r="B725" s="69"/>
      <c r="C725" s="69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69"/>
      <c r="B726" s="69"/>
      <c r="C726" s="69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69"/>
      <c r="B727" s="69"/>
      <c r="C727" s="69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69"/>
      <c r="B728" s="69"/>
      <c r="C728" s="69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69"/>
      <c r="B729" s="69"/>
      <c r="C729" s="69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69"/>
      <c r="B730" s="69"/>
      <c r="C730" s="69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69"/>
      <c r="B731" s="69"/>
      <c r="C731" s="69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69"/>
      <c r="B732" s="69"/>
      <c r="C732" s="69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69"/>
      <c r="B733" s="69"/>
      <c r="C733" s="69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69"/>
      <c r="B734" s="69"/>
      <c r="C734" s="69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69"/>
      <c r="B735" s="69"/>
      <c r="C735" s="69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69"/>
      <c r="B736" s="69"/>
      <c r="C736" s="69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69"/>
      <c r="B737" s="69"/>
      <c r="C737" s="69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69"/>
      <c r="B738" s="69"/>
      <c r="C738" s="69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69"/>
      <c r="B739" s="69"/>
      <c r="C739" s="69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69"/>
      <c r="B740" s="69"/>
      <c r="C740" s="69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69"/>
      <c r="B741" s="69"/>
      <c r="C741" s="69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69"/>
      <c r="B742" s="69"/>
      <c r="C742" s="69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69"/>
      <c r="B743" s="69"/>
      <c r="C743" s="69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69"/>
      <c r="B744" s="69"/>
      <c r="C744" s="69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69"/>
      <c r="B745" s="69"/>
      <c r="C745" s="69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69"/>
      <c r="B746" s="69"/>
      <c r="C746" s="69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69"/>
      <c r="B747" s="69"/>
      <c r="C747" s="69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69"/>
      <c r="B748" s="69"/>
      <c r="C748" s="69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69"/>
      <c r="B749" s="69"/>
      <c r="C749" s="69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69"/>
      <c r="B750" s="69"/>
      <c r="C750" s="69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69"/>
      <c r="B751" s="69"/>
      <c r="C751" s="69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69"/>
      <c r="B752" s="69"/>
      <c r="C752" s="69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69"/>
      <c r="B753" s="69"/>
      <c r="C753" s="69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69"/>
      <c r="B754" s="69"/>
      <c r="C754" s="69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69"/>
      <c r="B755" s="69"/>
      <c r="C755" s="69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69"/>
      <c r="B756" s="69"/>
      <c r="C756" s="69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69"/>
      <c r="B757" s="69"/>
      <c r="C757" s="69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69"/>
      <c r="B758" s="69"/>
      <c r="C758" s="69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69"/>
      <c r="B759" s="69"/>
      <c r="C759" s="69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69"/>
      <c r="B760" s="69"/>
      <c r="C760" s="69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69"/>
      <c r="B761" s="69"/>
      <c r="C761" s="69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69"/>
      <c r="B762" s="69"/>
      <c r="C762" s="69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69"/>
      <c r="B763" s="69"/>
      <c r="C763" s="69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69"/>
      <c r="B764" s="69"/>
      <c r="C764" s="69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69"/>
      <c r="B765" s="69"/>
      <c r="C765" s="69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69"/>
      <c r="B766" s="69"/>
      <c r="C766" s="69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69"/>
      <c r="B767" s="69"/>
      <c r="C767" s="69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69"/>
      <c r="B768" s="69"/>
      <c r="C768" s="69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69"/>
      <c r="B769" s="69"/>
      <c r="C769" s="69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69"/>
      <c r="B770" s="69"/>
      <c r="C770" s="69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69"/>
      <c r="B771" s="69"/>
      <c r="C771" s="69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69"/>
      <c r="B772" s="69"/>
      <c r="C772" s="69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69"/>
      <c r="B773" s="69"/>
      <c r="C773" s="69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69"/>
      <c r="B774" s="69"/>
      <c r="C774" s="69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69"/>
      <c r="B775" s="69"/>
      <c r="C775" s="69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69"/>
      <c r="B776" s="69"/>
      <c r="C776" s="69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69"/>
      <c r="B777" s="69"/>
      <c r="C777" s="69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69"/>
      <c r="B778" s="69"/>
      <c r="C778" s="69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69"/>
      <c r="B779" s="69"/>
      <c r="C779" s="69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69"/>
      <c r="B780" s="69"/>
      <c r="C780" s="69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69"/>
      <c r="B781" s="69"/>
      <c r="C781" s="69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69"/>
      <c r="B782" s="69"/>
      <c r="C782" s="69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69"/>
      <c r="B783" s="69"/>
      <c r="C783" s="69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69"/>
      <c r="B784" s="69"/>
      <c r="C784" s="69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69"/>
      <c r="B785" s="69"/>
      <c r="C785" s="69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69"/>
      <c r="B786" s="69"/>
      <c r="C786" s="69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69"/>
      <c r="B787" s="69"/>
      <c r="C787" s="69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69"/>
      <c r="B788" s="69"/>
      <c r="C788" s="69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69"/>
      <c r="B789" s="69"/>
      <c r="C789" s="69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69"/>
      <c r="B790" s="69"/>
      <c r="C790" s="69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69"/>
      <c r="B791" s="69"/>
      <c r="C791" s="69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69"/>
      <c r="B792" s="69"/>
      <c r="C792" s="69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69"/>
      <c r="B793" s="69"/>
      <c r="C793" s="69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69"/>
      <c r="B794" s="69"/>
      <c r="C794" s="69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69"/>
      <c r="B795" s="69"/>
      <c r="C795" s="69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69"/>
      <c r="B796" s="69"/>
      <c r="C796" s="69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69"/>
      <c r="B797" s="69"/>
      <c r="C797" s="69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69"/>
      <c r="B798" s="69"/>
      <c r="C798" s="69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69"/>
      <c r="B799" s="69"/>
      <c r="C799" s="69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69"/>
      <c r="B800" s="69"/>
      <c r="C800" s="69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69"/>
      <c r="B801" s="69"/>
      <c r="C801" s="69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69"/>
      <c r="B802" s="69"/>
      <c r="C802" s="69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69"/>
      <c r="B803" s="69"/>
      <c r="C803" s="69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69"/>
      <c r="B804" s="69"/>
      <c r="C804" s="69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69"/>
      <c r="B805" s="69"/>
      <c r="C805" s="69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69"/>
      <c r="B806" s="69"/>
      <c r="C806" s="69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69"/>
      <c r="B807" s="69"/>
      <c r="C807" s="69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69"/>
      <c r="B808" s="69"/>
      <c r="C808" s="69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69"/>
      <c r="B809" s="69"/>
      <c r="C809" s="69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69"/>
      <c r="B810" s="69"/>
      <c r="C810" s="69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69"/>
      <c r="B811" s="69"/>
      <c r="C811" s="69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69"/>
      <c r="B812" s="69"/>
      <c r="C812" s="69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69"/>
      <c r="B813" s="69"/>
      <c r="C813" s="69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69"/>
      <c r="B814" s="69"/>
      <c r="C814" s="69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69"/>
      <c r="B815" s="69"/>
      <c r="C815" s="69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69"/>
      <c r="B816" s="69"/>
      <c r="C816" s="69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69"/>
      <c r="B817" s="69"/>
      <c r="C817" s="69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69"/>
      <c r="B818" s="69"/>
      <c r="C818" s="69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69"/>
      <c r="B819" s="69"/>
      <c r="C819" s="69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69"/>
      <c r="B820" s="69"/>
      <c r="C820" s="69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69"/>
      <c r="B821" s="69"/>
      <c r="C821" s="69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69"/>
      <c r="B822" s="69"/>
      <c r="C822" s="69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69"/>
      <c r="B823" s="69"/>
      <c r="C823" s="69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69"/>
      <c r="B824" s="69"/>
      <c r="C824" s="69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69"/>
      <c r="B825" s="69"/>
      <c r="C825" s="69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69"/>
      <c r="B826" s="69"/>
      <c r="C826" s="69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69"/>
      <c r="B827" s="69"/>
      <c r="C827" s="69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69"/>
      <c r="B828" s="69"/>
      <c r="C828" s="69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69"/>
      <c r="B829" s="69"/>
      <c r="C829" s="69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69"/>
      <c r="B830" s="69"/>
      <c r="C830" s="69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69"/>
      <c r="B831" s="69"/>
      <c r="C831" s="69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69"/>
      <c r="B832" s="69"/>
      <c r="C832" s="69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69"/>
      <c r="B833" s="69"/>
      <c r="C833" s="69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69"/>
      <c r="B834" s="69"/>
      <c r="C834" s="69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69"/>
      <c r="B835" s="69"/>
      <c r="C835" s="69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69"/>
      <c r="B836" s="69"/>
      <c r="C836" s="69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69"/>
      <c r="B837" s="69"/>
      <c r="C837" s="69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69"/>
      <c r="B838" s="69"/>
      <c r="C838" s="69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69"/>
      <c r="B839" s="69"/>
      <c r="C839" s="69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69"/>
      <c r="B840" s="69"/>
      <c r="C840" s="69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69"/>
      <c r="B841" s="69"/>
      <c r="C841" s="69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69"/>
      <c r="B842" s="69"/>
      <c r="C842" s="69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69"/>
      <c r="B843" s="69"/>
      <c r="C843" s="69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69"/>
      <c r="B844" s="69"/>
      <c r="C844" s="69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69"/>
      <c r="B845" s="69"/>
      <c r="C845" s="69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69"/>
      <c r="B846" s="69"/>
      <c r="C846" s="69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69"/>
      <c r="B847" s="69"/>
      <c r="C847" s="69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69"/>
      <c r="B848" s="69"/>
      <c r="C848" s="69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69"/>
      <c r="B849" s="69"/>
      <c r="C849" s="69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69"/>
      <c r="B850" s="69"/>
      <c r="C850" s="69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69"/>
      <c r="B851" s="69"/>
      <c r="C851" s="69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69"/>
      <c r="B852" s="69"/>
      <c r="C852" s="69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69"/>
      <c r="B853" s="69"/>
      <c r="C853" s="69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69"/>
      <c r="B854" s="69"/>
      <c r="C854" s="69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69"/>
      <c r="B855" s="69"/>
      <c r="C855" s="69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69"/>
      <c r="B856" s="69"/>
      <c r="C856" s="69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69"/>
      <c r="B857" s="69"/>
      <c r="C857" s="69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69"/>
      <c r="B858" s="69"/>
      <c r="C858" s="69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69"/>
      <c r="B859" s="69"/>
      <c r="C859" s="69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69"/>
      <c r="B860" s="69"/>
      <c r="C860" s="69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69"/>
      <c r="B861" s="69"/>
      <c r="C861" s="69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69"/>
      <c r="B862" s="69"/>
      <c r="C862" s="69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69"/>
      <c r="B863" s="69"/>
      <c r="C863" s="69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69"/>
      <c r="B864" s="69"/>
      <c r="C864" s="69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69"/>
      <c r="B865" s="69"/>
      <c r="C865" s="69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69"/>
      <c r="B866" s="69"/>
      <c r="C866" s="69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69"/>
      <c r="B867" s="69"/>
      <c r="C867" s="69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69"/>
      <c r="B868" s="69"/>
      <c r="C868" s="69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69"/>
      <c r="B869" s="69"/>
      <c r="C869" s="69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69"/>
      <c r="B870" s="69"/>
      <c r="C870" s="69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69"/>
      <c r="B871" s="69"/>
      <c r="C871" s="69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69"/>
      <c r="B872" s="69"/>
      <c r="C872" s="69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69"/>
      <c r="B873" s="69"/>
      <c r="C873" s="69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69"/>
      <c r="B874" s="69"/>
      <c r="C874" s="69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69"/>
      <c r="B875" s="69"/>
      <c r="C875" s="69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69"/>
      <c r="B876" s="69"/>
      <c r="C876" s="69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69"/>
      <c r="B877" s="69"/>
      <c r="C877" s="69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69"/>
      <c r="B878" s="69"/>
      <c r="C878" s="69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69"/>
      <c r="B879" s="69"/>
      <c r="C879" s="69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69"/>
      <c r="B880" s="69"/>
      <c r="C880" s="69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69"/>
      <c r="B881" s="69"/>
      <c r="C881" s="69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69"/>
      <c r="B882" s="69"/>
      <c r="C882" s="69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69"/>
      <c r="B883" s="69"/>
      <c r="C883" s="69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69"/>
      <c r="B884" s="69"/>
      <c r="C884" s="69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69"/>
      <c r="B885" s="69"/>
      <c r="C885" s="69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69"/>
      <c r="B886" s="69"/>
      <c r="C886" s="69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69"/>
      <c r="B887" s="69"/>
      <c r="C887" s="69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69"/>
      <c r="B888" s="69"/>
      <c r="C888" s="69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69"/>
      <c r="B889" s="69"/>
      <c r="C889" s="69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69"/>
      <c r="B890" s="69"/>
      <c r="C890" s="69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69"/>
      <c r="B891" s="69"/>
      <c r="C891" s="69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69"/>
      <c r="B892" s="69"/>
      <c r="C892" s="69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69"/>
      <c r="B893" s="69"/>
      <c r="C893" s="69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69"/>
      <c r="B894" s="69"/>
      <c r="C894" s="69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69"/>
      <c r="B895" s="69"/>
      <c r="C895" s="69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69"/>
      <c r="B896" s="69"/>
      <c r="C896" s="69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69"/>
      <c r="B897" s="69"/>
      <c r="C897" s="69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69"/>
      <c r="B898" s="69"/>
      <c r="C898" s="69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69"/>
      <c r="B899" s="69"/>
      <c r="C899" s="69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69"/>
      <c r="B900" s="69"/>
      <c r="C900" s="69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69"/>
      <c r="B901" s="69"/>
      <c r="C901" s="69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69"/>
      <c r="B902" s="69"/>
      <c r="C902" s="69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69"/>
      <c r="B903" s="69"/>
      <c r="C903" s="69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69"/>
      <c r="B904" s="69"/>
      <c r="C904" s="69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69"/>
      <c r="B905" s="69"/>
      <c r="C905" s="69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69"/>
      <c r="B906" s="69"/>
      <c r="C906" s="69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69"/>
      <c r="B907" s="69"/>
      <c r="C907" s="69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69"/>
      <c r="B908" s="69"/>
      <c r="C908" s="69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69"/>
      <c r="B909" s="69"/>
      <c r="C909" s="69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69"/>
      <c r="B910" s="69"/>
      <c r="C910" s="69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69"/>
      <c r="B911" s="69"/>
      <c r="C911" s="69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69"/>
      <c r="B912" s="69"/>
      <c r="C912" s="69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69"/>
      <c r="B913" s="69"/>
      <c r="C913" s="69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69"/>
      <c r="B914" s="69"/>
      <c r="C914" s="69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69"/>
      <c r="B915" s="69"/>
      <c r="C915" s="69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69"/>
      <c r="B916" s="69"/>
      <c r="C916" s="69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69"/>
      <c r="B917" s="69"/>
      <c r="C917" s="69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69"/>
      <c r="B918" s="69"/>
      <c r="C918" s="69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69"/>
      <c r="B919" s="69"/>
      <c r="C919" s="69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69"/>
      <c r="B920" s="69"/>
      <c r="C920" s="69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69"/>
      <c r="B921" s="69"/>
      <c r="C921" s="69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69"/>
      <c r="B922" s="69"/>
      <c r="C922" s="69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69"/>
      <c r="B923" s="69"/>
      <c r="C923" s="69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69"/>
      <c r="B924" s="69"/>
      <c r="C924" s="69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69"/>
      <c r="B925" s="69"/>
      <c r="C925" s="69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69"/>
      <c r="B926" s="69"/>
      <c r="C926" s="69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69"/>
      <c r="B927" s="69"/>
      <c r="C927" s="69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69"/>
      <c r="B928" s="69"/>
      <c r="C928" s="69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69"/>
      <c r="B929" s="69"/>
      <c r="C929" s="69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69"/>
      <c r="B930" s="69"/>
      <c r="C930" s="69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69"/>
      <c r="B931" s="69"/>
      <c r="C931" s="69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69"/>
      <c r="B932" s="69"/>
      <c r="C932" s="69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69"/>
      <c r="B933" s="69"/>
      <c r="C933" s="69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69"/>
      <c r="B934" s="69"/>
      <c r="C934" s="69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69"/>
      <c r="B935" s="69"/>
      <c r="C935" s="69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69"/>
      <c r="B936" s="69"/>
      <c r="C936" s="69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69"/>
      <c r="B937" s="69"/>
      <c r="C937" s="69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69"/>
      <c r="B938" s="69"/>
      <c r="C938" s="69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69"/>
      <c r="B939" s="69"/>
      <c r="C939" s="69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69"/>
      <c r="B940" s="69"/>
      <c r="C940" s="69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69"/>
      <c r="B941" s="69"/>
      <c r="C941" s="69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69"/>
      <c r="B942" s="69"/>
      <c r="C942" s="69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69"/>
      <c r="B943" s="69"/>
      <c r="C943" s="69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69"/>
      <c r="B944" s="69"/>
      <c r="C944" s="69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69"/>
      <c r="B945" s="69"/>
      <c r="C945" s="69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69"/>
      <c r="B946" s="69"/>
      <c r="C946" s="69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69"/>
      <c r="B947" s="69"/>
      <c r="C947" s="69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69"/>
      <c r="B948" s="69"/>
      <c r="C948" s="69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69"/>
      <c r="B949" s="69"/>
      <c r="C949" s="69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69"/>
      <c r="B950" s="69"/>
      <c r="C950" s="69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69"/>
      <c r="B951" s="69"/>
      <c r="C951" s="69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69"/>
      <c r="B952" s="69"/>
      <c r="C952" s="69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69"/>
      <c r="B953" s="69"/>
      <c r="C953" s="69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69"/>
      <c r="B954" s="69"/>
      <c r="C954" s="69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69"/>
      <c r="B955" s="69"/>
      <c r="C955" s="69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69"/>
      <c r="B956" s="69"/>
      <c r="C956" s="69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69"/>
      <c r="B957" s="69"/>
      <c r="C957" s="69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69"/>
      <c r="B958" s="69"/>
      <c r="C958" s="69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69"/>
      <c r="B959" s="69"/>
      <c r="C959" s="69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69"/>
      <c r="B960" s="69"/>
      <c r="C960" s="69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69"/>
      <c r="B961" s="69"/>
      <c r="C961" s="69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69"/>
      <c r="B962" s="69"/>
      <c r="C962" s="69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69"/>
      <c r="B963" s="69"/>
      <c r="C963" s="69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69"/>
      <c r="B964" s="69"/>
      <c r="C964" s="69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69"/>
      <c r="B965" s="69"/>
      <c r="C965" s="69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69"/>
      <c r="B966" s="69"/>
      <c r="C966" s="69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69"/>
      <c r="B967" s="69"/>
      <c r="C967" s="69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69"/>
      <c r="B968" s="69"/>
      <c r="C968" s="69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69"/>
      <c r="B969" s="69"/>
      <c r="C969" s="69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69"/>
      <c r="B970" s="69"/>
      <c r="C970" s="69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69"/>
      <c r="B971" s="69"/>
      <c r="C971" s="69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69"/>
      <c r="B972" s="69"/>
      <c r="C972" s="69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69"/>
      <c r="B973" s="69"/>
      <c r="C973" s="69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69"/>
      <c r="B974" s="69"/>
      <c r="C974" s="69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69"/>
      <c r="B975" s="69"/>
      <c r="C975" s="69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69"/>
      <c r="B976" s="69"/>
      <c r="C976" s="69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69"/>
      <c r="B977" s="69"/>
      <c r="C977" s="69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69"/>
      <c r="B978" s="69"/>
      <c r="C978" s="69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69"/>
      <c r="B979" s="69"/>
      <c r="C979" s="69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69"/>
      <c r="B980" s="69"/>
      <c r="C980" s="69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69"/>
      <c r="B981" s="69"/>
      <c r="C981" s="69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69"/>
      <c r="B982" s="69"/>
      <c r="C982" s="69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69"/>
      <c r="B983" s="69"/>
      <c r="C983" s="69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69"/>
      <c r="B984" s="69"/>
      <c r="C984" s="69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69"/>
      <c r="B985" s="69"/>
      <c r="C985" s="69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69"/>
      <c r="B986" s="69"/>
      <c r="C986" s="69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69"/>
      <c r="B987" s="69"/>
      <c r="C987" s="69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69"/>
      <c r="B988" s="69"/>
      <c r="C988" s="69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69"/>
      <c r="B989" s="69"/>
      <c r="C989" s="69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69"/>
      <c r="B990" s="69"/>
      <c r="C990" s="69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69"/>
      <c r="B991" s="69"/>
      <c r="C991" s="69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69"/>
      <c r="B992" s="69"/>
      <c r="C992" s="69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69"/>
      <c r="B993" s="69"/>
      <c r="C993" s="69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69"/>
      <c r="B994" s="69"/>
      <c r="C994" s="69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69"/>
      <c r="B995" s="69"/>
      <c r="C995" s="69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69"/>
      <c r="B996" s="69"/>
      <c r="C996" s="69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69"/>
      <c r="B997" s="69"/>
      <c r="C997" s="69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69"/>
      <c r="B998" s="69"/>
      <c r="C998" s="69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69"/>
      <c r="B999" s="69"/>
      <c r="C999" s="69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69"/>
      <c r="B1000" s="69"/>
      <c r="C1000" s="69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10:A11"/>
    <mergeCell ref="B10:B11"/>
    <mergeCell ref="C10:C11"/>
    <mergeCell ref="D10:Q10"/>
    <mergeCell ref="A30:A31"/>
    <mergeCell ref="B30:B31"/>
    <mergeCell ref="C30:C31"/>
    <mergeCell ref="D30:Q30"/>
  </mergeCells>
  <printOptions/>
  <pageMargins bottom="0.0" footer="0.0" header="0.0" left="0.31496062992125984" right="0.0" top="0.35433070866141736"/>
  <pageSetup paperSize="9" scale="8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5.0"/>
    <col customWidth="1" min="3" max="3" width="30.0"/>
    <col customWidth="1" min="4" max="4" width="8.14"/>
    <col customWidth="1" min="5" max="5" width="7.29"/>
    <col customWidth="1" min="6" max="6" width="6.86"/>
    <col customWidth="1" min="7" max="7" width="7.0"/>
    <col customWidth="1" min="8" max="8" width="12.86"/>
    <col customWidth="1" min="9" max="14" width="7.0"/>
    <col customWidth="1" min="15" max="15" width="5.0"/>
    <col customWidth="1" min="16" max="17" width="7.0"/>
    <col customWidth="1" min="18" max="18" width="9.14"/>
    <col customWidth="1" min="19" max="19" width="12.43"/>
    <col customWidth="1" min="20" max="23" width="9.14"/>
    <col customWidth="1" min="24" max="26" width="8.71"/>
  </cols>
  <sheetData>
    <row r="1">
      <c r="A1" s="1"/>
      <c r="B1" s="2"/>
      <c r="C1" s="1"/>
      <c r="D1" s="3"/>
      <c r="E1" s="3"/>
      <c r="F1" s="3"/>
      <c r="G1" s="3"/>
      <c r="H1" s="3"/>
      <c r="I1" s="1"/>
      <c r="J1" s="1"/>
      <c r="K1" s="1"/>
      <c r="L1" s="1"/>
      <c r="M1" s="1"/>
      <c r="N1" s="4" t="s">
        <v>0</v>
      </c>
      <c r="O1" s="5"/>
      <c r="P1" s="5"/>
      <c r="Q1" s="6"/>
      <c r="R1" s="1"/>
      <c r="S1" s="1"/>
      <c r="T1" s="1"/>
      <c r="U1" s="1"/>
      <c r="V1" s="1"/>
      <c r="W1" s="1"/>
      <c r="X1" s="1"/>
      <c r="Y1" s="1"/>
      <c r="Z1" s="1"/>
    </row>
    <row r="2">
      <c r="A2" s="7" t="s">
        <v>1</v>
      </c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/>
      <c r="C3" s="8"/>
      <c r="D3" s="5"/>
      <c r="E3" s="5"/>
      <c r="F3" s="6"/>
      <c r="G3" s="3"/>
      <c r="H3" s="3"/>
      <c r="I3" s="1"/>
      <c r="J3" s="1"/>
      <c r="K3" s="1"/>
      <c r="L3" s="1"/>
      <c r="M3" s="1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2"/>
      <c r="C4" s="1"/>
      <c r="D4" s="3"/>
      <c r="E4" s="3"/>
      <c r="F4" s="3"/>
      <c r="G4" s="3"/>
      <c r="H4" s="3"/>
      <c r="I4" s="1"/>
      <c r="J4" s="1"/>
      <c r="K4" s="1"/>
      <c r="L4" s="1"/>
      <c r="M4" s="1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0" t="s">
        <v>2</v>
      </c>
      <c r="C5" s="10" t="s">
        <v>3</v>
      </c>
      <c r="I5" s="1"/>
      <c r="J5" s="10" t="s">
        <v>4</v>
      </c>
      <c r="N5" s="10" t="s">
        <v>5</v>
      </c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6</v>
      </c>
      <c r="C6" s="10" t="s">
        <v>7</v>
      </c>
      <c r="I6" s="1"/>
      <c r="J6" s="10" t="s">
        <v>8</v>
      </c>
      <c r="N6" s="10" t="s">
        <v>9</v>
      </c>
      <c r="R6" s="1"/>
      <c r="S6" s="1"/>
      <c r="T6" s="1"/>
      <c r="U6" s="1"/>
      <c r="V6" s="1"/>
      <c r="W6" s="1"/>
      <c r="X6" s="1"/>
      <c r="Y6" s="1"/>
      <c r="Z6" s="1"/>
    </row>
    <row r="7">
      <c r="A7" s="10" t="s">
        <v>10</v>
      </c>
      <c r="C7" s="10" t="s">
        <v>11</v>
      </c>
      <c r="I7" s="1"/>
      <c r="J7" s="10" t="s">
        <v>12</v>
      </c>
      <c r="N7" s="10" t="s">
        <v>13</v>
      </c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14</v>
      </c>
      <c r="C8" s="10" t="s">
        <v>116</v>
      </c>
      <c r="I8" s="1"/>
      <c r="J8" s="1"/>
      <c r="K8" s="1"/>
      <c r="L8" s="1"/>
      <c r="M8" s="1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1" t="s">
        <v>16</v>
      </c>
      <c r="B9" s="11" t="s">
        <v>17</v>
      </c>
      <c r="C9" s="11" t="s">
        <v>18</v>
      </c>
      <c r="D9" s="12" t="s">
        <v>19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"/>
      <c r="S9" s="1"/>
      <c r="T9" s="1"/>
      <c r="U9" s="1"/>
      <c r="V9" s="1"/>
      <c r="W9" s="1"/>
      <c r="X9" s="1"/>
      <c r="Y9" s="1"/>
      <c r="Z9" s="1"/>
    </row>
    <row r="10">
      <c r="A10" s="86"/>
      <c r="B10" s="87"/>
      <c r="C10" s="88" t="s">
        <v>20</v>
      </c>
      <c r="D10" s="16" t="s">
        <v>21</v>
      </c>
      <c r="E10" s="16" t="s">
        <v>22</v>
      </c>
      <c r="F10" s="16" t="s">
        <v>23</v>
      </c>
      <c r="G10" s="16" t="s">
        <v>24</v>
      </c>
      <c r="H10" s="17"/>
      <c r="I10" s="1"/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30</v>
      </c>
      <c r="P10" s="11" t="s">
        <v>31</v>
      </c>
      <c r="Q10" s="11" t="s">
        <v>32</v>
      </c>
      <c r="R10" s="1"/>
      <c r="S10" s="1"/>
      <c r="T10" s="1"/>
      <c r="U10" s="1"/>
      <c r="V10" s="1"/>
      <c r="W10" s="1"/>
      <c r="X10" s="1"/>
      <c r="Y10" s="1"/>
      <c r="Z10" s="1"/>
    </row>
    <row r="11">
      <c r="A11" s="89"/>
      <c r="B11" s="90"/>
      <c r="C11" s="91">
        <f>SUM(D11:N11)</f>
        <v>100</v>
      </c>
      <c r="D11" s="21">
        <v>10.0</v>
      </c>
      <c r="E11" s="22">
        <v>10.0</v>
      </c>
      <c r="F11" s="22">
        <v>10.0</v>
      </c>
      <c r="G11" s="22">
        <v>10.0</v>
      </c>
      <c r="H11" s="22">
        <v>0.0</v>
      </c>
      <c r="I11" s="23"/>
      <c r="J11" s="24">
        <v>5.0</v>
      </c>
      <c r="K11" s="21">
        <v>5.0</v>
      </c>
      <c r="L11" s="21">
        <v>0.0</v>
      </c>
      <c r="M11" s="21">
        <v>20.0</v>
      </c>
      <c r="N11" s="25">
        <v>30.0</v>
      </c>
      <c r="O11" s="26"/>
      <c r="P11" s="13"/>
      <c r="Q11" s="14"/>
      <c r="R11" s="1"/>
      <c r="S11" s="1"/>
      <c r="T11" s="1"/>
      <c r="U11" s="1"/>
      <c r="V11" s="1"/>
      <c r="W11" s="1"/>
      <c r="X11" s="1"/>
      <c r="Y11" s="1"/>
      <c r="Z11" s="1"/>
    </row>
    <row r="12">
      <c r="A12" s="27">
        <v>1.0</v>
      </c>
      <c r="B12" s="28">
        <v>2.400001481E9</v>
      </c>
      <c r="C12" s="29" t="s">
        <v>117</v>
      </c>
      <c r="D12" s="40">
        <v>0.0</v>
      </c>
      <c r="E12" s="92">
        <v>0.0</v>
      </c>
      <c r="F12" s="93">
        <v>0.0</v>
      </c>
      <c r="G12" s="34">
        <v>0.0</v>
      </c>
      <c r="H12" s="34">
        <v>0.0</v>
      </c>
      <c r="I12" s="35"/>
      <c r="J12" s="94">
        <v>43.0</v>
      </c>
      <c r="K12" s="33">
        <v>85.0</v>
      </c>
      <c r="L12" s="34">
        <v>0.0</v>
      </c>
      <c r="M12" s="93">
        <v>0.0</v>
      </c>
      <c r="N12" s="33">
        <v>40.0</v>
      </c>
      <c r="O12" s="36">
        <f t="shared" ref="O12:O46" si="1">D$11/100*D12+H$11/100*H12+J$11/100*J12+K$11/100*K12+L$11/100*L12+M$11/100*M12+N$11/100*N12+E$11/100*E12+F$11/100*F12+G$11/100*G12</f>
        <v>18.4</v>
      </c>
      <c r="P12" s="34" t="str">
        <f t="shared" ref="P12:P46" si="2">VLOOKUP(O12,A$59:B$68,2)</f>
        <v>E</v>
      </c>
      <c r="Q12" s="34" t="str">
        <f t="shared" ref="Q12:Q46" si="3">VLOOKUP(O12,H$60:I$68,2)</f>
        <v>D</v>
      </c>
      <c r="R12" s="95" t="s">
        <v>76</v>
      </c>
      <c r="S12" s="37"/>
      <c r="T12" s="37"/>
      <c r="U12" s="37"/>
      <c r="V12" s="37"/>
      <c r="W12" s="38"/>
      <c r="X12" s="37"/>
      <c r="Y12" s="37"/>
      <c r="Z12" s="37"/>
    </row>
    <row r="13">
      <c r="A13" s="27">
        <v>2.0</v>
      </c>
      <c r="B13" s="28">
        <v>2.500001525E9</v>
      </c>
      <c r="C13" s="29" t="s">
        <v>118</v>
      </c>
      <c r="D13" s="30">
        <v>85.0</v>
      </c>
      <c r="E13" s="39">
        <v>80.0</v>
      </c>
      <c r="F13" s="32">
        <v>80.0</v>
      </c>
      <c r="G13" s="34">
        <v>0.0</v>
      </c>
      <c r="H13" s="34">
        <v>0.0</v>
      </c>
      <c r="I13" s="34"/>
      <c r="J13" s="33">
        <v>79.0</v>
      </c>
      <c r="K13" s="33">
        <v>85.0</v>
      </c>
      <c r="L13" s="34">
        <v>0.0</v>
      </c>
      <c r="M13" s="32">
        <v>80.0</v>
      </c>
      <c r="N13" s="33">
        <v>90.0</v>
      </c>
      <c r="O13" s="36">
        <f t="shared" si="1"/>
        <v>75.7</v>
      </c>
      <c r="P13" s="34" t="str">
        <f t="shared" si="2"/>
        <v>B</v>
      </c>
      <c r="Q13" s="34" t="str">
        <f t="shared" si="3"/>
        <v>B</v>
      </c>
      <c r="R13" s="37"/>
      <c r="S13" s="37"/>
      <c r="T13" s="37"/>
      <c r="U13" s="37"/>
      <c r="V13" s="37"/>
      <c r="W13" s="38"/>
      <c r="X13" s="37"/>
      <c r="Y13" s="37"/>
      <c r="Z13" s="37"/>
    </row>
    <row r="14">
      <c r="A14" s="27">
        <v>3.0</v>
      </c>
      <c r="B14" s="28">
        <v>2.500001509E9</v>
      </c>
      <c r="C14" s="29" t="s">
        <v>119</v>
      </c>
      <c r="D14" s="30">
        <v>85.0</v>
      </c>
      <c r="E14" s="39">
        <v>90.0</v>
      </c>
      <c r="F14" s="32">
        <v>90.0</v>
      </c>
      <c r="G14" s="33">
        <v>90.0</v>
      </c>
      <c r="H14" s="34">
        <v>0.0</v>
      </c>
      <c r="I14" s="34"/>
      <c r="J14" s="33">
        <v>100.0</v>
      </c>
      <c r="K14" s="33">
        <v>85.0</v>
      </c>
      <c r="L14" s="34">
        <v>0.0</v>
      </c>
      <c r="M14" s="32">
        <v>90.0</v>
      </c>
      <c r="N14" s="33">
        <v>95.0</v>
      </c>
      <c r="O14" s="36">
        <f t="shared" si="1"/>
        <v>91.25</v>
      </c>
      <c r="P14" s="34" t="str">
        <f t="shared" si="2"/>
        <v>A</v>
      </c>
      <c r="Q14" s="34" t="str">
        <f t="shared" si="3"/>
        <v>A-</v>
      </c>
      <c r="R14" s="37"/>
      <c r="S14" s="37"/>
      <c r="T14" s="37"/>
      <c r="U14" s="37"/>
      <c r="V14" s="37"/>
      <c r="W14" s="38"/>
      <c r="X14" s="37"/>
      <c r="Y14" s="37"/>
      <c r="Z14" s="37"/>
    </row>
    <row r="15">
      <c r="A15" s="27">
        <v>4.0</v>
      </c>
      <c r="B15" s="28">
        <v>2.500001508E9</v>
      </c>
      <c r="C15" s="29" t="s">
        <v>120</v>
      </c>
      <c r="D15" s="30">
        <v>85.0</v>
      </c>
      <c r="E15" s="39">
        <v>85.0</v>
      </c>
      <c r="F15" s="32">
        <v>85.0</v>
      </c>
      <c r="G15" s="33">
        <v>85.0</v>
      </c>
      <c r="H15" s="34">
        <v>0.0</v>
      </c>
      <c r="I15" s="34"/>
      <c r="J15" s="33">
        <v>93.0</v>
      </c>
      <c r="K15" s="33">
        <v>85.0</v>
      </c>
      <c r="L15" s="34">
        <v>0.0</v>
      </c>
      <c r="M15" s="32">
        <v>86.0</v>
      </c>
      <c r="N15" s="33">
        <v>95.0</v>
      </c>
      <c r="O15" s="36">
        <f t="shared" si="1"/>
        <v>88.6</v>
      </c>
      <c r="P15" s="34" t="str">
        <f t="shared" si="2"/>
        <v>A-</v>
      </c>
      <c r="Q15" s="34" t="str">
        <f t="shared" si="3"/>
        <v>B+</v>
      </c>
      <c r="R15" s="1"/>
      <c r="S15" s="1"/>
      <c r="T15" s="1"/>
      <c r="U15" s="1"/>
      <c r="V15" s="1"/>
      <c r="W15" s="42"/>
      <c r="X15" s="1"/>
      <c r="Y15" s="1"/>
      <c r="Z15" s="1"/>
    </row>
    <row r="16">
      <c r="A16" s="27">
        <v>5.0</v>
      </c>
      <c r="B16" s="28">
        <v>2.500001517E9</v>
      </c>
      <c r="C16" s="29" t="s">
        <v>121</v>
      </c>
      <c r="D16" s="40">
        <v>0.0</v>
      </c>
      <c r="E16" s="39">
        <v>90.0</v>
      </c>
      <c r="F16" s="32">
        <v>90.0</v>
      </c>
      <c r="G16" s="34">
        <v>0.0</v>
      </c>
      <c r="H16" s="34">
        <v>0.0</v>
      </c>
      <c r="I16" s="34"/>
      <c r="J16" s="33">
        <v>93.0</v>
      </c>
      <c r="K16" s="33">
        <v>85.0</v>
      </c>
      <c r="L16" s="34">
        <v>0.0</v>
      </c>
      <c r="M16" s="32">
        <v>90.0</v>
      </c>
      <c r="N16" s="33">
        <v>30.0</v>
      </c>
      <c r="O16" s="36">
        <f t="shared" si="1"/>
        <v>53.9</v>
      </c>
      <c r="P16" s="34" t="str">
        <f t="shared" si="2"/>
        <v>C</v>
      </c>
      <c r="Q16" s="34" t="str">
        <f t="shared" si="3"/>
        <v>C+</v>
      </c>
      <c r="R16" s="1"/>
      <c r="S16" s="1"/>
      <c r="T16" s="1"/>
      <c r="U16" s="1"/>
      <c r="V16" s="1"/>
      <c r="W16" s="42"/>
      <c r="X16" s="1"/>
      <c r="Y16" s="1"/>
      <c r="Z16" s="1"/>
    </row>
    <row r="17">
      <c r="A17" s="27">
        <v>6.0</v>
      </c>
      <c r="B17" s="28">
        <v>2.50000152E9</v>
      </c>
      <c r="C17" s="29" t="s">
        <v>122</v>
      </c>
      <c r="D17" s="40">
        <v>0.0</v>
      </c>
      <c r="E17" s="39">
        <v>90.0</v>
      </c>
      <c r="F17" s="32">
        <v>85.0</v>
      </c>
      <c r="G17" s="33">
        <v>85.0</v>
      </c>
      <c r="H17" s="34">
        <v>0.0</v>
      </c>
      <c r="I17" s="34"/>
      <c r="J17" s="33">
        <v>100.0</v>
      </c>
      <c r="K17" s="33">
        <v>85.0</v>
      </c>
      <c r="L17" s="34">
        <v>0.0</v>
      </c>
      <c r="M17" s="32">
        <v>80.0</v>
      </c>
      <c r="N17" s="33">
        <v>80.0</v>
      </c>
      <c r="O17" s="36">
        <f t="shared" si="1"/>
        <v>75.25</v>
      </c>
      <c r="P17" s="34" t="str">
        <f t="shared" si="2"/>
        <v>B</v>
      </c>
      <c r="Q17" s="34" t="str">
        <f t="shared" si="3"/>
        <v>B</v>
      </c>
      <c r="R17" s="1"/>
      <c r="S17" s="1"/>
      <c r="T17" s="1"/>
      <c r="U17" s="1"/>
      <c r="V17" s="1"/>
      <c r="W17" s="1"/>
      <c r="X17" s="1"/>
      <c r="Y17" s="1"/>
      <c r="Z17" s="1"/>
    </row>
    <row r="18">
      <c r="A18" s="27">
        <v>7.0</v>
      </c>
      <c r="B18" s="28">
        <v>2.500001502E9</v>
      </c>
      <c r="C18" s="29" t="s">
        <v>123</v>
      </c>
      <c r="D18" s="40">
        <v>0.0</v>
      </c>
      <c r="E18" s="39">
        <v>90.0</v>
      </c>
      <c r="F18" s="32">
        <v>90.0</v>
      </c>
      <c r="G18" s="34">
        <v>0.0</v>
      </c>
      <c r="H18" s="34">
        <v>0.0</v>
      </c>
      <c r="I18" s="34"/>
      <c r="J18" s="33">
        <v>93.0</v>
      </c>
      <c r="K18" s="33">
        <v>85.0</v>
      </c>
      <c r="L18" s="34">
        <v>0.0</v>
      </c>
      <c r="M18" s="32">
        <v>80.0</v>
      </c>
      <c r="N18" s="33">
        <v>30.0</v>
      </c>
      <c r="O18" s="36">
        <f t="shared" si="1"/>
        <v>51.9</v>
      </c>
      <c r="P18" s="34" t="str">
        <f t="shared" si="2"/>
        <v>C</v>
      </c>
      <c r="Q18" s="34" t="str">
        <f t="shared" si="3"/>
        <v>C+</v>
      </c>
      <c r="R18" s="1"/>
      <c r="S18" s="1"/>
      <c r="T18" s="1"/>
      <c r="U18" s="1"/>
      <c r="V18" s="1"/>
      <c r="W18" s="1"/>
      <c r="X18" s="1"/>
      <c r="Y18" s="1"/>
      <c r="Z18" s="1"/>
    </row>
    <row r="19">
      <c r="A19" s="27">
        <v>8.0</v>
      </c>
      <c r="B19" s="28">
        <v>2.400001463E9</v>
      </c>
      <c r="C19" s="29" t="s">
        <v>124</v>
      </c>
      <c r="D19" s="40">
        <v>0.0</v>
      </c>
      <c r="E19" s="54">
        <v>0.0</v>
      </c>
      <c r="F19" s="32">
        <v>90.0</v>
      </c>
      <c r="G19" s="34">
        <v>0.0</v>
      </c>
      <c r="H19" s="34">
        <v>0.0</v>
      </c>
      <c r="I19" s="34"/>
      <c r="J19" s="33">
        <v>86.0</v>
      </c>
      <c r="K19" s="33">
        <v>85.0</v>
      </c>
      <c r="L19" s="34">
        <v>0.0</v>
      </c>
      <c r="M19" s="52">
        <v>0.0</v>
      </c>
      <c r="N19" s="33">
        <v>70.0</v>
      </c>
      <c r="O19" s="36">
        <f t="shared" si="1"/>
        <v>38.55</v>
      </c>
      <c r="P19" s="34" t="str">
        <f t="shared" si="2"/>
        <v>E</v>
      </c>
      <c r="Q19" s="34" t="str">
        <f t="shared" si="3"/>
        <v>D</v>
      </c>
      <c r="R19" s="96" t="s">
        <v>76</v>
      </c>
      <c r="S19" s="1"/>
      <c r="T19" s="1"/>
      <c r="U19" s="1"/>
      <c r="V19" s="1"/>
      <c r="W19" s="1"/>
      <c r="X19" s="1"/>
      <c r="Y19" s="1"/>
      <c r="Z19" s="1"/>
    </row>
    <row r="20">
      <c r="A20" s="27">
        <v>9.0</v>
      </c>
      <c r="B20" s="28">
        <v>2.500001505E9</v>
      </c>
      <c r="C20" s="29" t="s">
        <v>125</v>
      </c>
      <c r="D20" s="30">
        <v>85.0</v>
      </c>
      <c r="E20" s="39">
        <v>90.0</v>
      </c>
      <c r="F20" s="32">
        <v>90.0</v>
      </c>
      <c r="G20" s="33">
        <v>85.0</v>
      </c>
      <c r="H20" s="34">
        <v>0.0</v>
      </c>
      <c r="I20" s="34"/>
      <c r="J20" s="33">
        <v>86.0</v>
      </c>
      <c r="K20" s="33">
        <v>85.0</v>
      </c>
      <c r="L20" s="34">
        <v>0.0</v>
      </c>
      <c r="M20" s="32">
        <v>90.0</v>
      </c>
      <c r="N20" s="33">
        <v>30.0</v>
      </c>
      <c r="O20" s="36">
        <f t="shared" si="1"/>
        <v>70.55</v>
      </c>
      <c r="P20" s="34" t="str">
        <f t="shared" si="2"/>
        <v>B</v>
      </c>
      <c r="Q20" s="34" t="str">
        <f t="shared" si="3"/>
        <v>B</v>
      </c>
      <c r="R20" s="43"/>
      <c r="S20" s="43"/>
      <c r="T20" s="43"/>
      <c r="U20" s="43"/>
      <c r="V20" s="43"/>
      <c r="W20" s="43"/>
      <c r="X20" s="43"/>
      <c r="Y20" s="43"/>
      <c r="Z20" s="43"/>
    </row>
    <row r="21" ht="15.75" customHeight="1">
      <c r="A21" s="27">
        <v>10.0</v>
      </c>
      <c r="B21" s="28">
        <v>2.500001527E9</v>
      </c>
      <c r="C21" s="29" t="s">
        <v>126</v>
      </c>
      <c r="D21" s="30">
        <v>85.0</v>
      </c>
      <c r="E21" s="39">
        <v>80.0</v>
      </c>
      <c r="F21" s="41">
        <v>0.0</v>
      </c>
      <c r="G21" s="33">
        <v>85.0</v>
      </c>
      <c r="H21" s="34">
        <v>0.0</v>
      </c>
      <c r="I21" s="34"/>
      <c r="J21" s="45">
        <v>71.0</v>
      </c>
      <c r="K21" s="33">
        <v>85.0</v>
      </c>
      <c r="L21" s="34">
        <v>0.0</v>
      </c>
      <c r="M21" s="32">
        <v>70.0</v>
      </c>
      <c r="N21" s="33">
        <v>95.0</v>
      </c>
      <c r="O21" s="36">
        <f t="shared" si="1"/>
        <v>75.3</v>
      </c>
      <c r="P21" s="34" t="str">
        <f t="shared" si="2"/>
        <v>B</v>
      </c>
      <c r="Q21" s="34" t="str">
        <f t="shared" si="3"/>
        <v>B</v>
      </c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7">
        <v>11.0</v>
      </c>
      <c r="B22" s="28">
        <v>2.500001515E9</v>
      </c>
      <c r="C22" s="29" t="s">
        <v>127</v>
      </c>
      <c r="D22" s="40">
        <v>0.0</v>
      </c>
      <c r="E22" s="39">
        <v>80.0</v>
      </c>
      <c r="F22" s="41">
        <v>0.0</v>
      </c>
      <c r="G22" s="34">
        <v>0.0</v>
      </c>
      <c r="H22" s="34">
        <v>0.0</v>
      </c>
      <c r="I22" s="34"/>
      <c r="J22" s="44">
        <v>30.0</v>
      </c>
      <c r="K22" s="33">
        <v>85.0</v>
      </c>
      <c r="L22" s="34">
        <v>0.0</v>
      </c>
      <c r="M22" s="32">
        <v>70.0</v>
      </c>
      <c r="N22" s="33">
        <v>30.0</v>
      </c>
      <c r="O22" s="36">
        <f t="shared" si="1"/>
        <v>36.75</v>
      </c>
      <c r="P22" s="34" t="str">
        <f t="shared" si="2"/>
        <v>E</v>
      </c>
      <c r="Q22" s="34" t="str">
        <f t="shared" si="3"/>
        <v>D</v>
      </c>
      <c r="R22" s="96" t="s">
        <v>76</v>
      </c>
      <c r="S22" s="1"/>
      <c r="T22" s="1"/>
      <c r="U22" s="1"/>
      <c r="V22" s="1"/>
      <c r="W22" s="1"/>
      <c r="X22" s="1"/>
      <c r="Y22" s="1"/>
      <c r="Z22" s="1"/>
    </row>
    <row r="23" ht="15.75" customHeight="1">
      <c r="A23" s="27">
        <v>12.0</v>
      </c>
      <c r="B23" s="28">
        <v>2.500001514E9</v>
      </c>
      <c r="C23" s="29" t="s">
        <v>128</v>
      </c>
      <c r="D23" s="40">
        <v>0.0</v>
      </c>
      <c r="E23" s="39">
        <v>90.0</v>
      </c>
      <c r="F23" s="32">
        <v>90.0</v>
      </c>
      <c r="G23" s="34">
        <v>0.0</v>
      </c>
      <c r="H23" s="34">
        <v>0.0</v>
      </c>
      <c r="I23" s="34"/>
      <c r="J23" s="45">
        <v>100.0</v>
      </c>
      <c r="K23" s="33">
        <v>85.0</v>
      </c>
      <c r="L23" s="34">
        <v>0.0</v>
      </c>
      <c r="M23" s="32">
        <v>90.0</v>
      </c>
      <c r="N23" s="33">
        <v>95.0</v>
      </c>
      <c r="O23" s="36">
        <f t="shared" si="1"/>
        <v>73.75</v>
      </c>
      <c r="P23" s="34" t="str">
        <f t="shared" si="2"/>
        <v>B</v>
      </c>
      <c r="Q23" s="34" t="str">
        <f t="shared" si="3"/>
        <v>B</v>
      </c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27">
        <v>13.0</v>
      </c>
      <c r="B24" s="28">
        <v>2.500001503E9</v>
      </c>
      <c r="C24" s="29" t="s">
        <v>129</v>
      </c>
      <c r="D24" s="40">
        <v>0.0</v>
      </c>
      <c r="E24" s="97">
        <v>0.0</v>
      </c>
      <c r="F24" s="98">
        <v>0.0</v>
      </c>
      <c r="G24" s="34">
        <v>0.0</v>
      </c>
      <c r="H24" s="34">
        <v>0.0</v>
      </c>
      <c r="I24" s="34"/>
      <c r="J24" s="44">
        <v>21.0</v>
      </c>
      <c r="K24" s="33">
        <v>85.0</v>
      </c>
      <c r="L24" s="34">
        <v>0.0</v>
      </c>
      <c r="M24" s="98">
        <v>0.0</v>
      </c>
      <c r="N24" s="33">
        <v>30.0</v>
      </c>
      <c r="O24" s="36">
        <f t="shared" si="1"/>
        <v>14.3</v>
      </c>
      <c r="P24" s="34" t="str">
        <f t="shared" si="2"/>
        <v>E</v>
      </c>
      <c r="Q24" s="34" t="str">
        <f t="shared" si="3"/>
        <v>D</v>
      </c>
      <c r="R24" s="96" t="s">
        <v>76</v>
      </c>
      <c r="S24" s="1"/>
      <c r="T24" s="1"/>
      <c r="U24" s="1"/>
      <c r="V24" s="1"/>
      <c r="W24" s="1"/>
      <c r="X24" s="1"/>
      <c r="Y24" s="1"/>
      <c r="Z24" s="1"/>
    </row>
    <row r="25" ht="15.75" customHeight="1">
      <c r="A25" s="27">
        <v>14.0</v>
      </c>
      <c r="B25" s="28">
        <v>2.500001513E9</v>
      </c>
      <c r="C25" s="29" t="s">
        <v>130</v>
      </c>
      <c r="D25" s="30">
        <v>85.0</v>
      </c>
      <c r="E25" s="54">
        <v>0.0</v>
      </c>
      <c r="F25" s="32">
        <v>80.0</v>
      </c>
      <c r="G25" s="34">
        <v>0.0</v>
      </c>
      <c r="H25" s="34">
        <v>0.0</v>
      </c>
      <c r="I25" s="34"/>
      <c r="J25" s="45">
        <v>80.0</v>
      </c>
      <c r="K25" s="33">
        <v>85.0</v>
      </c>
      <c r="L25" s="34">
        <v>0.0</v>
      </c>
      <c r="M25" s="32">
        <v>80.0</v>
      </c>
      <c r="N25" s="33">
        <v>85.0</v>
      </c>
      <c r="O25" s="36">
        <f t="shared" si="1"/>
        <v>66.25</v>
      </c>
      <c r="P25" s="34" t="str">
        <f t="shared" si="2"/>
        <v>B-</v>
      </c>
      <c r="Q25" s="34" t="str">
        <f t="shared" si="3"/>
        <v>B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7">
        <v>15.0</v>
      </c>
      <c r="B26" s="28">
        <v>2.500001519E9</v>
      </c>
      <c r="C26" s="29" t="s">
        <v>131</v>
      </c>
      <c r="D26" s="40">
        <v>0.0</v>
      </c>
      <c r="E26" s="99">
        <v>80.0</v>
      </c>
      <c r="F26" s="41">
        <v>0.0</v>
      </c>
      <c r="G26" s="34">
        <v>0.0</v>
      </c>
      <c r="H26" s="34">
        <v>0.0</v>
      </c>
      <c r="I26" s="34"/>
      <c r="J26" s="44">
        <v>57.0</v>
      </c>
      <c r="K26" s="33">
        <v>85.0</v>
      </c>
      <c r="L26" s="34">
        <v>0.0</v>
      </c>
      <c r="M26" s="52">
        <v>0.0</v>
      </c>
      <c r="N26" s="33"/>
      <c r="O26" s="36">
        <f t="shared" si="1"/>
        <v>15.1</v>
      </c>
      <c r="P26" s="34" t="str">
        <f t="shared" si="2"/>
        <v>E</v>
      </c>
      <c r="Q26" s="34" t="str">
        <f t="shared" si="3"/>
        <v>D</v>
      </c>
      <c r="R26" s="96" t="s">
        <v>76</v>
      </c>
      <c r="S26" s="1"/>
      <c r="T26" s="1"/>
      <c r="U26" s="1"/>
      <c r="V26" s="1"/>
      <c r="W26" s="1"/>
      <c r="X26" s="1"/>
      <c r="Y26" s="1"/>
      <c r="Z26" s="1"/>
    </row>
    <row r="27" ht="15.75" customHeight="1">
      <c r="A27" s="27">
        <v>16.0</v>
      </c>
      <c r="B27" s="28">
        <v>2.500001504E9</v>
      </c>
      <c r="C27" s="29" t="s">
        <v>132</v>
      </c>
      <c r="D27" s="40">
        <v>0.0</v>
      </c>
      <c r="E27" s="39">
        <v>90.0</v>
      </c>
      <c r="F27" s="32">
        <v>90.0</v>
      </c>
      <c r="G27" s="34">
        <v>0.0</v>
      </c>
      <c r="H27" s="34">
        <v>0.0</v>
      </c>
      <c r="I27" s="34"/>
      <c r="J27" s="44">
        <v>50.0</v>
      </c>
      <c r="K27" s="33">
        <v>85.0</v>
      </c>
      <c r="L27" s="34">
        <v>0.0</v>
      </c>
      <c r="M27" s="32">
        <v>92.0</v>
      </c>
      <c r="N27" s="33">
        <v>90.0</v>
      </c>
      <c r="O27" s="36">
        <f t="shared" si="1"/>
        <v>70.15</v>
      </c>
      <c r="P27" s="34" t="str">
        <f t="shared" si="2"/>
        <v>B</v>
      </c>
      <c r="Q27" s="34" t="str">
        <f t="shared" si="3"/>
        <v>B</v>
      </c>
      <c r="R27" s="96" t="s">
        <v>76</v>
      </c>
      <c r="S27" s="1"/>
      <c r="T27" s="1"/>
      <c r="U27" s="1"/>
      <c r="V27" s="1"/>
      <c r="W27" s="1"/>
      <c r="X27" s="1"/>
      <c r="Y27" s="1"/>
      <c r="Z27" s="1"/>
    </row>
    <row r="28" ht="15.75" customHeight="1">
      <c r="A28" s="27">
        <v>17.0</v>
      </c>
      <c r="B28" s="28">
        <v>2.500001526E9</v>
      </c>
      <c r="C28" s="29" t="s">
        <v>133</v>
      </c>
      <c r="D28" s="30">
        <v>85.0</v>
      </c>
      <c r="E28" s="39">
        <v>85.0</v>
      </c>
      <c r="F28" s="32">
        <v>85.0</v>
      </c>
      <c r="G28" s="33">
        <v>85.0</v>
      </c>
      <c r="H28" s="34">
        <v>0.0</v>
      </c>
      <c r="I28" s="34"/>
      <c r="J28" s="45">
        <v>93.0</v>
      </c>
      <c r="K28" s="33">
        <v>85.0</v>
      </c>
      <c r="L28" s="34">
        <v>0.0</v>
      </c>
      <c r="M28" s="32">
        <v>80.0</v>
      </c>
      <c r="N28" s="33">
        <v>90.0</v>
      </c>
      <c r="O28" s="36">
        <f t="shared" si="1"/>
        <v>85.9</v>
      </c>
      <c r="P28" s="34" t="str">
        <f t="shared" si="2"/>
        <v>A-</v>
      </c>
      <c r="Q28" s="34" t="str">
        <f t="shared" si="3"/>
        <v>B+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7">
        <v>18.0</v>
      </c>
      <c r="B29" s="28">
        <v>2.500001512E9</v>
      </c>
      <c r="C29" s="29" t="s">
        <v>134</v>
      </c>
      <c r="D29" s="30">
        <v>85.0</v>
      </c>
      <c r="E29" s="39">
        <v>85.0</v>
      </c>
      <c r="F29" s="32">
        <v>85.0</v>
      </c>
      <c r="G29" s="34">
        <v>0.0</v>
      </c>
      <c r="H29" s="34">
        <v>0.0</v>
      </c>
      <c r="I29" s="34"/>
      <c r="J29" s="45">
        <v>86.0</v>
      </c>
      <c r="K29" s="33">
        <v>85.0</v>
      </c>
      <c r="L29" s="34">
        <v>0.0</v>
      </c>
      <c r="M29" s="32">
        <v>85.0</v>
      </c>
      <c r="N29" s="33">
        <v>95.0</v>
      </c>
      <c r="O29" s="36">
        <f t="shared" si="1"/>
        <v>79.55</v>
      </c>
      <c r="P29" s="34" t="str">
        <f t="shared" si="2"/>
        <v>B</v>
      </c>
      <c r="Q29" s="34" t="str">
        <f t="shared" si="3"/>
        <v>B+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7">
        <v>19.0</v>
      </c>
      <c r="B30" s="48">
        <v>2.500001511E9</v>
      </c>
      <c r="C30" s="49" t="s">
        <v>135</v>
      </c>
      <c r="D30" s="30">
        <v>85.0</v>
      </c>
      <c r="E30" s="39">
        <v>90.0</v>
      </c>
      <c r="F30" s="32">
        <v>90.0</v>
      </c>
      <c r="G30" s="33">
        <v>90.0</v>
      </c>
      <c r="H30" s="34">
        <v>0.0</v>
      </c>
      <c r="I30" s="34"/>
      <c r="J30" s="45">
        <v>93.0</v>
      </c>
      <c r="K30" s="33">
        <v>85.0</v>
      </c>
      <c r="L30" s="34">
        <v>0.0</v>
      </c>
      <c r="M30" s="32">
        <v>90.0</v>
      </c>
      <c r="N30" s="33">
        <v>90.0</v>
      </c>
      <c r="O30" s="36">
        <f t="shared" si="1"/>
        <v>89.4</v>
      </c>
      <c r="P30" s="34" t="str">
        <f t="shared" si="2"/>
        <v>A-</v>
      </c>
      <c r="Q30" s="34" t="str">
        <f t="shared" si="3"/>
        <v>B+</v>
      </c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7">
        <v>20.0</v>
      </c>
      <c r="B31" s="48">
        <v>2.500001516E9</v>
      </c>
      <c r="C31" s="49" t="s">
        <v>136</v>
      </c>
      <c r="D31" s="30">
        <v>85.0</v>
      </c>
      <c r="E31" s="39">
        <v>90.0</v>
      </c>
      <c r="F31" s="32">
        <v>85.0</v>
      </c>
      <c r="G31" s="34">
        <v>0.0</v>
      </c>
      <c r="H31" s="34">
        <v>0.0</v>
      </c>
      <c r="I31" s="34"/>
      <c r="J31" s="45">
        <v>100.0</v>
      </c>
      <c r="K31" s="33">
        <v>85.0</v>
      </c>
      <c r="L31" s="34">
        <v>0.0</v>
      </c>
      <c r="M31" s="32">
        <v>86.0</v>
      </c>
      <c r="N31" s="33">
        <v>95.0</v>
      </c>
      <c r="O31" s="36">
        <f t="shared" si="1"/>
        <v>80.95</v>
      </c>
      <c r="P31" s="34" t="str">
        <f t="shared" si="2"/>
        <v>B+</v>
      </c>
      <c r="Q31" s="34" t="str">
        <f t="shared" si="3"/>
        <v>B+</v>
      </c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7">
        <v>21.0</v>
      </c>
      <c r="B32" s="48">
        <v>2.50000151E9</v>
      </c>
      <c r="C32" s="49" t="s">
        <v>137</v>
      </c>
      <c r="D32" s="30">
        <v>85.0</v>
      </c>
      <c r="E32" s="39">
        <v>90.0</v>
      </c>
      <c r="F32" s="32">
        <v>90.0</v>
      </c>
      <c r="G32" s="33">
        <v>90.0</v>
      </c>
      <c r="H32" s="34">
        <v>0.0</v>
      </c>
      <c r="I32" s="34"/>
      <c r="J32" s="45">
        <v>93.0</v>
      </c>
      <c r="K32" s="33">
        <v>85.0</v>
      </c>
      <c r="L32" s="34">
        <v>0.0</v>
      </c>
      <c r="M32" s="32">
        <v>90.0</v>
      </c>
      <c r="N32" s="33">
        <v>95.0</v>
      </c>
      <c r="O32" s="36">
        <f t="shared" si="1"/>
        <v>90.9</v>
      </c>
      <c r="P32" s="34" t="str">
        <f t="shared" si="2"/>
        <v>A</v>
      </c>
      <c r="Q32" s="34" t="str">
        <f t="shared" si="3"/>
        <v>A-</v>
      </c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7">
        <v>22.0</v>
      </c>
      <c r="B33" s="48">
        <v>2.500001524E9</v>
      </c>
      <c r="C33" s="49" t="s">
        <v>138</v>
      </c>
      <c r="D33" s="30">
        <v>85.0</v>
      </c>
      <c r="E33" s="39">
        <v>90.0</v>
      </c>
      <c r="F33" s="32">
        <v>90.0</v>
      </c>
      <c r="G33" s="33">
        <v>87.0</v>
      </c>
      <c r="H33" s="34">
        <v>0.0</v>
      </c>
      <c r="I33" s="34"/>
      <c r="J33" s="45">
        <v>93.0</v>
      </c>
      <c r="K33" s="33">
        <v>85.0</v>
      </c>
      <c r="L33" s="34">
        <v>0.0</v>
      </c>
      <c r="M33" s="32">
        <v>90.0</v>
      </c>
      <c r="N33" s="33">
        <v>90.0</v>
      </c>
      <c r="O33" s="36">
        <f t="shared" si="1"/>
        <v>89.1</v>
      </c>
      <c r="P33" s="34" t="str">
        <f t="shared" si="2"/>
        <v>A-</v>
      </c>
      <c r="Q33" s="34" t="str">
        <f t="shared" si="3"/>
        <v>B+</v>
      </c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7">
        <v>23.0</v>
      </c>
      <c r="B34" s="48">
        <v>2.500001507E9</v>
      </c>
      <c r="C34" s="49" t="s">
        <v>139</v>
      </c>
      <c r="D34" s="30">
        <v>85.0</v>
      </c>
      <c r="E34" s="39">
        <v>90.0</v>
      </c>
      <c r="F34" s="32">
        <v>90.0</v>
      </c>
      <c r="G34" s="34">
        <v>0.0</v>
      </c>
      <c r="H34" s="34">
        <v>0.0</v>
      </c>
      <c r="I34" s="34"/>
      <c r="J34" s="45">
        <v>93.0</v>
      </c>
      <c r="K34" s="33">
        <v>85.0</v>
      </c>
      <c r="L34" s="34">
        <v>0.0</v>
      </c>
      <c r="M34" s="32">
        <v>92.0</v>
      </c>
      <c r="N34" s="33">
        <v>30.0</v>
      </c>
      <c r="O34" s="36">
        <f t="shared" si="1"/>
        <v>62.8</v>
      </c>
      <c r="P34" s="34" t="str">
        <f t="shared" si="2"/>
        <v>C+</v>
      </c>
      <c r="Q34" s="34" t="str">
        <f t="shared" si="3"/>
        <v>B-</v>
      </c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27">
        <v>24.0</v>
      </c>
      <c r="B35" s="48">
        <v>2.500001506E9</v>
      </c>
      <c r="C35" s="49" t="s">
        <v>140</v>
      </c>
      <c r="D35" s="40">
        <v>0.0</v>
      </c>
      <c r="E35" s="39">
        <v>80.0</v>
      </c>
      <c r="F35" s="32">
        <v>80.0</v>
      </c>
      <c r="G35" s="34">
        <v>0.0</v>
      </c>
      <c r="H35" s="34">
        <v>0.0</v>
      </c>
      <c r="I35" s="34"/>
      <c r="J35" s="45">
        <v>71.0</v>
      </c>
      <c r="K35" s="33">
        <v>85.0</v>
      </c>
      <c r="L35" s="34">
        <v>0.0</v>
      </c>
      <c r="M35" s="32">
        <v>70.0</v>
      </c>
      <c r="N35" s="33">
        <v>30.0</v>
      </c>
      <c r="O35" s="36">
        <f t="shared" si="1"/>
        <v>46.8</v>
      </c>
      <c r="P35" s="34" t="str">
        <f t="shared" si="2"/>
        <v>D</v>
      </c>
      <c r="Q35" s="34" t="str">
        <f t="shared" si="3"/>
        <v>C</v>
      </c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7">
        <v>25.0</v>
      </c>
      <c r="B36" s="48">
        <v>2.500001518E9</v>
      </c>
      <c r="C36" s="49" t="s">
        <v>141</v>
      </c>
      <c r="D36" s="40">
        <v>0.0</v>
      </c>
      <c r="E36" s="54">
        <v>0.0</v>
      </c>
      <c r="F36" s="41">
        <v>0.0</v>
      </c>
      <c r="G36" s="34">
        <v>0.0</v>
      </c>
      <c r="H36" s="34">
        <v>0.0</v>
      </c>
      <c r="I36" s="34"/>
      <c r="J36" s="44">
        <v>57.0</v>
      </c>
      <c r="K36" s="33">
        <v>85.0</v>
      </c>
      <c r="L36" s="34">
        <v>0.0</v>
      </c>
      <c r="M36" s="52">
        <v>50.0</v>
      </c>
      <c r="N36" s="33">
        <v>90.0</v>
      </c>
      <c r="O36" s="36">
        <f t="shared" si="1"/>
        <v>44.1</v>
      </c>
      <c r="P36" s="34" t="str">
        <f t="shared" si="2"/>
        <v>D</v>
      </c>
      <c r="Q36" s="34" t="str">
        <f t="shared" si="3"/>
        <v>D</v>
      </c>
      <c r="R36" s="96" t="s">
        <v>76</v>
      </c>
      <c r="S36" s="1"/>
      <c r="T36" s="1"/>
      <c r="U36" s="1"/>
      <c r="V36" s="1"/>
      <c r="W36" s="1"/>
      <c r="X36" s="1"/>
      <c r="Y36" s="1"/>
      <c r="Z36" s="1"/>
    </row>
    <row r="37" ht="15.75" customHeight="1">
      <c r="A37" s="27">
        <v>26.0</v>
      </c>
      <c r="B37" s="48"/>
      <c r="C37" s="49"/>
      <c r="D37" s="55">
        <v>0.0</v>
      </c>
      <c r="E37" s="54">
        <v>0.0</v>
      </c>
      <c r="F37" s="41">
        <v>0.0</v>
      </c>
      <c r="G37" s="34">
        <v>0.0</v>
      </c>
      <c r="H37" s="34">
        <v>0.0</v>
      </c>
      <c r="I37" s="34"/>
      <c r="J37" s="56">
        <v>0.0</v>
      </c>
      <c r="K37" s="34">
        <v>0.0</v>
      </c>
      <c r="L37" s="34">
        <v>0.0</v>
      </c>
      <c r="M37" s="52">
        <v>0.0</v>
      </c>
      <c r="N37" s="34">
        <v>0.0</v>
      </c>
      <c r="O37" s="36">
        <f t="shared" si="1"/>
        <v>0</v>
      </c>
      <c r="P37" s="34" t="str">
        <f t="shared" si="2"/>
        <v>E</v>
      </c>
      <c r="Q37" s="34" t="str">
        <f t="shared" si="3"/>
        <v>D</v>
      </c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7">
        <v>27.0</v>
      </c>
      <c r="B38" s="48"/>
      <c r="C38" s="49"/>
      <c r="D38" s="55">
        <v>0.0</v>
      </c>
      <c r="E38" s="47">
        <v>0.0</v>
      </c>
      <c r="F38" s="51">
        <v>0.0</v>
      </c>
      <c r="G38" s="34">
        <v>0.0</v>
      </c>
      <c r="H38" s="34">
        <v>0.0</v>
      </c>
      <c r="I38" s="34"/>
      <c r="J38" s="56">
        <v>0.0</v>
      </c>
      <c r="K38" s="34">
        <v>0.0</v>
      </c>
      <c r="L38" s="34">
        <v>0.0</v>
      </c>
      <c r="M38" s="51">
        <v>0.0</v>
      </c>
      <c r="N38" s="34">
        <v>0.0</v>
      </c>
      <c r="O38" s="36">
        <f t="shared" si="1"/>
        <v>0</v>
      </c>
      <c r="P38" s="34" t="str">
        <f t="shared" si="2"/>
        <v>E</v>
      </c>
      <c r="Q38" s="34" t="str">
        <f t="shared" si="3"/>
        <v>D</v>
      </c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7">
        <v>28.0</v>
      </c>
      <c r="B39" s="48"/>
      <c r="C39" s="49"/>
      <c r="D39" s="55">
        <v>0.0</v>
      </c>
      <c r="E39" s="39">
        <v>0.0</v>
      </c>
      <c r="F39" s="32">
        <v>0.0</v>
      </c>
      <c r="G39" s="34">
        <v>0.0</v>
      </c>
      <c r="H39" s="34">
        <v>0.0</v>
      </c>
      <c r="I39" s="34"/>
      <c r="J39" s="56">
        <v>0.0</v>
      </c>
      <c r="K39" s="34">
        <v>0.0</v>
      </c>
      <c r="L39" s="34">
        <v>0.0</v>
      </c>
      <c r="M39" s="34">
        <v>0.0</v>
      </c>
      <c r="N39" s="34">
        <v>0.0</v>
      </c>
      <c r="O39" s="36">
        <f t="shared" si="1"/>
        <v>0</v>
      </c>
      <c r="P39" s="34" t="str">
        <f t="shared" si="2"/>
        <v>E</v>
      </c>
      <c r="Q39" s="34" t="str">
        <f t="shared" si="3"/>
        <v>D</v>
      </c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7">
        <v>29.0</v>
      </c>
      <c r="B40" s="48"/>
      <c r="C40" s="49"/>
      <c r="D40" s="55">
        <v>0.0</v>
      </c>
      <c r="E40" s="34">
        <v>0.0</v>
      </c>
      <c r="F40" s="34">
        <v>0.0</v>
      </c>
      <c r="G40" s="34">
        <v>0.0</v>
      </c>
      <c r="H40" s="34">
        <v>0.0</v>
      </c>
      <c r="I40" s="34"/>
      <c r="J40" s="56">
        <v>0.0</v>
      </c>
      <c r="K40" s="34">
        <v>0.0</v>
      </c>
      <c r="L40" s="34">
        <v>0.0</v>
      </c>
      <c r="M40" s="34">
        <v>0.0</v>
      </c>
      <c r="N40" s="34">
        <v>0.0</v>
      </c>
      <c r="O40" s="36">
        <f t="shared" si="1"/>
        <v>0</v>
      </c>
      <c r="P40" s="34" t="str">
        <f t="shared" si="2"/>
        <v>E</v>
      </c>
      <c r="Q40" s="34" t="str">
        <f t="shared" si="3"/>
        <v>D</v>
      </c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57">
        <v>30.0</v>
      </c>
      <c r="B41" s="58"/>
      <c r="C41" s="36"/>
      <c r="D41" s="55">
        <v>0.0</v>
      </c>
      <c r="E41" s="34">
        <v>0.0</v>
      </c>
      <c r="F41" s="34">
        <v>0.0</v>
      </c>
      <c r="G41" s="34">
        <v>0.0</v>
      </c>
      <c r="H41" s="34">
        <v>0.0</v>
      </c>
      <c r="I41" s="34"/>
      <c r="J41" s="56">
        <v>0.0</v>
      </c>
      <c r="K41" s="34">
        <v>0.0</v>
      </c>
      <c r="L41" s="34">
        <v>0.0</v>
      </c>
      <c r="M41" s="34">
        <v>0.0</v>
      </c>
      <c r="N41" s="34">
        <v>0.0</v>
      </c>
      <c r="O41" s="36">
        <f t="shared" si="1"/>
        <v>0</v>
      </c>
      <c r="P41" s="34" t="str">
        <f t="shared" si="2"/>
        <v>E</v>
      </c>
      <c r="Q41" s="34" t="str">
        <f t="shared" si="3"/>
        <v>D</v>
      </c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57">
        <v>31.0</v>
      </c>
      <c r="B42" s="58"/>
      <c r="C42" s="59"/>
      <c r="D42" s="55">
        <v>0.0</v>
      </c>
      <c r="E42" s="34">
        <v>0.0</v>
      </c>
      <c r="F42" s="34">
        <v>0.0</v>
      </c>
      <c r="G42" s="34">
        <v>0.0</v>
      </c>
      <c r="H42" s="34">
        <v>0.0</v>
      </c>
      <c r="I42" s="34"/>
      <c r="J42" s="56">
        <v>0.0</v>
      </c>
      <c r="K42" s="34">
        <v>0.0</v>
      </c>
      <c r="L42" s="34">
        <v>0.0</v>
      </c>
      <c r="M42" s="34">
        <v>0.0</v>
      </c>
      <c r="N42" s="34">
        <v>0.0</v>
      </c>
      <c r="O42" s="36">
        <f t="shared" si="1"/>
        <v>0</v>
      </c>
      <c r="P42" s="34" t="str">
        <f t="shared" si="2"/>
        <v>E</v>
      </c>
      <c r="Q42" s="34" t="str">
        <f t="shared" si="3"/>
        <v>D</v>
      </c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57">
        <v>32.0</v>
      </c>
      <c r="B43" s="58"/>
      <c r="C43" s="36"/>
      <c r="D43" s="55">
        <v>0.0</v>
      </c>
      <c r="E43" s="34">
        <v>0.0</v>
      </c>
      <c r="F43" s="34">
        <v>0.0</v>
      </c>
      <c r="G43" s="34">
        <v>0.0</v>
      </c>
      <c r="H43" s="34">
        <v>0.0</v>
      </c>
      <c r="I43" s="34"/>
      <c r="J43" s="56">
        <v>0.0</v>
      </c>
      <c r="K43" s="34">
        <v>0.0</v>
      </c>
      <c r="L43" s="34">
        <v>0.0</v>
      </c>
      <c r="M43" s="34">
        <v>0.0</v>
      </c>
      <c r="N43" s="34">
        <v>0.0</v>
      </c>
      <c r="O43" s="36">
        <f t="shared" si="1"/>
        <v>0</v>
      </c>
      <c r="P43" s="34" t="str">
        <f t="shared" si="2"/>
        <v>E</v>
      </c>
      <c r="Q43" s="34" t="str">
        <f t="shared" si="3"/>
        <v>D</v>
      </c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57">
        <v>33.0</v>
      </c>
      <c r="B44" s="58"/>
      <c r="C44" s="36"/>
      <c r="D44" s="60">
        <v>0.0</v>
      </c>
      <c r="E44" s="61">
        <v>0.0</v>
      </c>
      <c r="F44" s="61">
        <v>0.0</v>
      </c>
      <c r="G44" s="61">
        <v>0.0</v>
      </c>
      <c r="H44" s="61">
        <v>0.0</v>
      </c>
      <c r="I44" s="61"/>
      <c r="J44" s="62">
        <v>0.0</v>
      </c>
      <c r="K44" s="61">
        <v>0.0</v>
      </c>
      <c r="L44" s="61">
        <v>0.0</v>
      </c>
      <c r="M44" s="61">
        <v>0.0</v>
      </c>
      <c r="N44" s="61">
        <v>0.0</v>
      </c>
      <c r="O44" s="36">
        <f t="shared" si="1"/>
        <v>0</v>
      </c>
      <c r="P44" s="34" t="str">
        <f t="shared" si="2"/>
        <v>E</v>
      </c>
      <c r="Q44" s="34" t="str">
        <f t="shared" si="3"/>
        <v>D</v>
      </c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57">
        <v>34.0</v>
      </c>
      <c r="B45" s="58"/>
      <c r="C45" s="36"/>
      <c r="D45" s="55">
        <v>0.0</v>
      </c>
      <c r="E45" s="34">
        <v>0.0</v>
      </c>
      <c r="F45" s="34">
        <v>0.0</v>
      </c>
      <c r="G45" s="34">
        <v>0.0</v>
      </c>
      <c r="H45" s="34">
        <v>0.0</v>
      </c>
      <c r="I45" s="34"/>
      <c r="J45" s="56">
        <v>0.0</v>
      </c>
      <c r="K45" s="34">
        <v>0.0</v>
      </c>
      <c r="L45" s="34">
        <v>0.0</v>
      </c>
      <c r="M45" s="34">
        <v>0.0</v>
      </c>
      <c r="N45" s="34">
        <v>0.0</v>
      </c>
      <c r="O45" s="36">
        <f t="shared" si="1"/>
        <v>0</v>
      </c>
      <c r="P45" s="34" t="str">
        <f t="shared" si="2"/>
        <v>E</v>
      </c>
      <c r="Q45" s="34" t="str">
        <f t="shared" si="3"/>
        <v>D</v>
      </c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57">
        <v>35.0</v>
      </c>
      <c r="B46" s="58"/>
      <c r="C46" s="36"/>
      <c r="D46" s="55">
        <v>0.0</v>
      </c>
      <c r="E46" s="34">
        <v>0.0</v>
      </c>
      <c r="F46" s="34">
        <v>0.0</v>
      </c>
      <c r="G46" s="34">
        <v>0.0</v>
      </c>
      <c r="H46" s="34">
        <v>0.0</v>
      </c>
      <c r="I46" s="34"/>
      <c r="J46" s="56">
        <v>0.0</v>
      </c>
      <c r="K46" s="34">
        <v>0.0</v>
      </c>
      <c r="L46" s="34">
        <v>0.0</v>
      </c>
      <c r="M46" s="34">
        <v>0.0</v>
      </c>
      <c r="N46" s="34">
        <v>0.0</v>
      </c>
      <c r="O46" s="36">
        <f t="shared" si="1"/>
        <v>0</v>
      </c>
      <c r="P46" s="34" t="str">
        <f t="shared" si="2"/>
        <v>E</v>
      </c>
      <c r="Q46" s="34" t="str">
        <f t="shared" si="3"/>
        <v>D</v>
      </c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63" t="s">
        <v>58</v>
      </c>
      <c r="B47" s="2"/>
      <c r="C47" s="1"/>
      <c r="D47" s="3"/>
      <c r="E47" s="3"/>
      <c r="F47" s="3"/>
      <c r="G47" s="3"/>
      <c r="H47" s="3"/>
      <c r="I47" s="1"/>
      <c r="J47" s="1"/>
      <c r="K47" s="1"/>
      <c r="L47" s="1"/>
      <c r="M47" s="1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2"/>
      <c r="C48" s="1"/>
      <c r="D48" s="3"/>
      <c r="E48" s="3"/>
      <c r="F48" s="3"/>
      <c r="G48" s="3"/>
      <c r="H48" s="3"/>
      <c r="I48" s="1"/>
      <c r="J48" s="1"/>
      <c r="K48" s="10" t="s">
        <v>59</v>
      </c>
      <c r="M48" s="1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2" t="s">
        <v>22</v>
      </c>
      <c r="C49" s="1"/>
      <c r="D49" s="3"/>
      <c r="E49" s="3"/>
      <c r="F49" s="3"/>
      <c r="G49" s="3"/>
      <c r="H49" s="3"/>
      <c r="I49" s="1"/>
      <c r="J49" s="1"/>
      <c r="K49" s="10" t="s">
        <v>60</v>
      </c>
      <c r="N49" s="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2" t="s">
        <v>23</v>
      </c>
      <c r="C50" s="1"/>
      <c r="D50" s="3"/>
      <c r="E50" s="3"/>
      <c r="F50" s="3"/>
      <c r="G50" s="3"/>
      <c r="H50" s="3"/>
      <c r="I50" s="1"/>
      <c r="J50" s="1"/>
      <c r="K50" s="1"/>
      <c r="L50" s="1"/>
      <c r="M50" s="1"/>
      <c r="N50" s="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2" t="s">
        <v>61</v>
      </c>
      <c r="C51" s="1"/>
      <c r="D51" s="3"/>
      <c r="E51" s="3"/>
      <c r="F51" s="3"/>
      <c r="G51" s="3"/>
      <c r="H51" s="3"/>
      <c r="I51" s="1"/>
      <c r="J51" s="1"/>
      <c r="K51" s="1"/>
      <c r="L51" s="1"/>
      <c r="M51" s="1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2"/>
      <c r="C52" s="1"/>
      <c r="D52" s="3"/>
      <c r="E52" s="3"/>
      <c r="F52" s="3"/>
      <c r="G52" s="3"/>
      <c r="H52" s="3"/>
      <c r="I52" s="1"/>
      <c r="J52" s="1"/>
      <c r="K52" s="1"/>
      <c r="L52" s="1"/>
      <c r="M52" s="1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2"/>
      <c r="C53" s="1"/>
      <c r="D53" s="3"/>
      <c r="E53" s="3"/>
      <c r="F53" s="3"/>
      <c r="G53" s="3"/>
      <c r="H53" s="3"/>
      <c r="I53" s="1"/>
      <c r="J53" s="1"/>
      <c r="K53" s="10" t="s">
        <v>62</v>
      </c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2"/>
      <c r="C54" s="1"/>
      <c r="D54" s="3"/>
      <c r="E54" s="3"/>
      <c r="F54" s="3"/>
      <c r="G54" s="3"/>
      <c r="H54" s="3"/>
      <c r="I54" s="1"/>
      <c r="J54" s="1"/>
      <c r="K54" s="1"/>
      <c r="L54" s="1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2"/>
      <c r="C55" s="1"/>
      <c r="D55" s="3"/>
      <c r="E55" s="3"/>
      <c r="F55" s="3"/>
      <c r="G55" s="3"/>
      <c r="H55" s="3"/>
      <c r="I55" s="1"/>
      <c r="J55" s="1"/>
      <c r="K55" s="1"/>
      <c r="L55" s="1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2"/>
      <c r="C56" s="1"/>
      <c r="D56" s="3"/>
      <c r="E56" s="3"/>
      <c r="F56" s="3"/>
      <c r="G56" s="3"/>
      <c r="H56" s="3"/>
      <c r="I56" s="1"/>
      <c r="J56" s="1"/>
      <c r="K56" s="1"/>
      <c r="L56" s="1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0" t="s">
        <v>63</v>
      </c>
      <c r="C57" s="1"/>
      <c r="D57" s="3"/>
      <c r="E57" s="3"/>
      <c r="F57" s="3"/>
      <c r="G57" s="3"/>
      <c r="H57" s="3"/>
      <c r="I57" s="1"/>
      <c r="J57" s="1"/>
      <c r="K57" s="1"/>
      <c r="L57" s="1"/>
      <c r="M57" s="1"/>
      <c r="N57" s="9"/>
      <c r="O57" s="10" t="s">
        <v>64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0" t="s">
        <v>65</v>
      </c>
      <c r="C58" s="1"/>
      <c r="D58" s="10" t="s">
        <v>66</v>
      </c>
      <c r="I58" s="1"/>
      <c r="J58" s="1"/>
      <c r="K58" s="10" t="s">
        <v>67</v>
      </c>
      <c r="M58" s="1"/>
      <c r="N58" s="9"/>
      <c r="O58" s="10" t="s">
        <v>68</v>
      </c>
      <c r="Q58" s="10">
        <f>AVERAGE(O12:O44)</f>
        <v>48.03636364</v>
      </c>
      <c r="R58" s="1"/>
      <c r="S58" s="1"/>
      <c r="T58" s="1"/>
      <c r="U58" s="1"/>
      <c r="V58" s="1"/>
      <c r="W58" s="1"/>
      <c r="X58" s="1"/>
      <c r="Y58" s="1"/>
      <c r="Z58" s="1"/>
    </row>
    <row r="59" ht="39.0" customHeight="1">
      <c r="A59" s="11" t="s">
        <v>69</v>
      </c>
      <c r="B59" s="11" t="s">
        <v>19</v>
      </c>
      <c r="C59" s="1"/>
      <c r="D59" s="64" t="s">
        <v>69</v>
      </c>
      <c r="E59" s="13"/>
      <c r="F59" s="13"/>
      <c r="G59" s="13"/>
      <c r="H59" s="14"/>
      <c r="I59" s="11" t="s">
        <v>19</v>
      </c>
      <c r="J59" s="1"/>
      <c r="K59" s="11" t="s">
        <v>19</v>
      </c>
      <c r="L59" s="11" t="s">
        <v>70</v>
      </c>
      <c r="M59" s="11" t="s">
        <v>71</v>
      </c>
      <c r="N59" s="9"/>
      <c r="O59" s="10" t="s">
        <v>72</v>
      </c>
      <c r="Q59" s="10">
        <f>STDEV(O12:O44)</f>
        <v>34.71230031</v>
      </c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6">
        <v>0.0</v>
      </c>
      <c r="B60" s="65" t="s">
        <v>73</v>
      </c>
      <c r="C60" s="1"/>
      <c r="D60" s="34" t="s">
        <v>74</v>
      </c>
      <c r="E60" s="34"/>
      <c r="F60" s="34"/>
      <c r="G60" s="34"/>
      <c r="H60" s="34">
        <v>0.0</v>
      </c>
      <c r="I60" s="56" t="s">
        <v>73</v>
      </c>
      <c r="J60" s="1"/>
      <c r="K60" s="56" t="s">
        <v>75</v>
      </c>
      <c r="L60" s="56">
        <f>COUNTIF(P12:P46,K60)</f>
        <v>2</v>
      </c>
      <c r="M60" s="56">
        <f>COUNTIF(Q12:Q46,K60)</f>
        <v>0</v>
      </c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6">
        <v>40.0</v>
      </c>
      <c r="B61" s="65" t="s">
        <v>76</v>
      </c>
      <c r="C61" s="1"/>
      <c r="D61" s="34" t="s">
        <v>77</v>
      </c>
      <c r="E61" s="34"/>
      <c r="F61" s="34"/>
      <c r="G61" s="34"/>
      <c r="H61" s="34">
        <f>Q58-(1.5*Q59)</f>
        <v>-4.032086824</v>
      </c>
      <c r="I61" s="56" t="s">
        <v>76</v>
      </c>
      <c r="J61" s="1"/>
      <c r="K61" s="56" t="s">
        <v>78</v>
      </c>
      <c r="L61" s="56">
        <f>COUNTIF(P12:P46,K61)</f>
        <v>4</v>
      </c>
      <c r="M61" s="56">
        <f>COUNTIF(Q12:Q46,K61)</f>
        <v>2</v>
      </c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6">
        <v>50.0</v>
      </c>
      <c r="B62" s="65" t="s">
        <v>79</v>
      </c>
      <c r="C62" s="1"/>
      <c r="D62" s="34" t="s">
        <v>80</v>
      </c>
      <c r="E62" s="34"/>
      <c r="F62" s="34"/>
      <c r="G62" s="34"/>
      <c r="H62" s="34">
        <f>Q58-(0.1*Q59)</f>
        <v>44.56513361</v>
      </c>
      <c r="I62" s="56" t="s">
        <v>79</v>
      </c>
      <c r="J62" s="1"/>
      <c r="K62" s="56" t="s">
        <v>81</v>
      </c>
      <c r="L62" s="56">
        <f>COUNTIF(P12:P46,K62)</f>
        <v>1</v>
      </c>
      <c r="M62" s="56">
        <f>COUNTIF(Q12:Q46,K62)</f>
        <v>6</v>
      </c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6">
        <v>60.0</v>
      </c>
      <c r="B63" s="65" t="s">
        <v>82</v>
      </c>
      <c r="C63" s="1"/>
      <c r="D63" s="34" t="s">
        <v>83</v>
      </c>
      <c r="E63" s="34"/>
      <c r="F63" s="34"/>
      <c r="G63" s="34"/>
      <c r="H63" s="34">
        <f>Q58+(0.1*Q59)</f>
        <v>51.50759367</v>
      </c>
      <c r="I63" s="56" t="s">
        <v>82</v>
      </c>
      <c r="J63" s="1"/>
      <c r="K63" s="56" t="s">
        <v>84</v>
      </c>
      <c r="L63" s="56">
        <f>COUNTIF(P12:P46,K63)</f>
        <v>7</v>
      </c>
      <c r="M63" s="56">
        <f>COUNTIF(Q12:Q46,K63)</f>
        <v>7</v>
      </c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6">
        <v>65.0</v>
      </c>
      <c r="B64" s="65" t="s">
        <v>85</v>
      </c>
      <c r="C64" s="1"/>
      <c r="D64" s="34" t="s">
        <v>86</v>
      </c>
      <c r="E64" s="34"/>
      <c r="F64" s="34"/>
      <c r="G64" s="34"/>
      <c r="H64" s="34">
        <f>Q58+(0.3*Q59)</f>
        <v>58.45005373</v>
      </c>
      <c r="I64" s="56" t="s">
        <v>85</v>
      </c>
      <c r="J64" s="1"/>
      <c r="K64" s="56" t="s">
        <v>85</v>
      </c>
      <c r="L64" s="56">
        <f>COUNTIF(P12:P46,K64)</f>
        <v>1</v>
      </c>
      <c r="M64" s="56">
        <f>COUNTIF(Q12:Q46,K64)</f>
        <v>1</v>
      </c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6">
        <v>70.0</v>
      </c>
      <c r="B65" s="65" t="s">
        <v>84</v>
      </c>
      <c r="C65" s="1"/>
      <c r="D65" s="34" t="s">
        <v>87</v>
      </c>
      <c r="E65" s="34"/>
      <c r="F65" s="34"/>
      <c r="G65" s="34"/>
      <c r="H65" s="34">
        <f>Q58+(0.5*Q59)</f>
        <v>65.39251379</v>
      </c>
      <c r="I65" s="56" t="s">
        <v>84</v>
      </c>
      <c r="J65" s="1"/>
      <c r="K65" s="56" t="s">
        <v>82</v>
      </c>
      <c r="L65" s="56">
        <f>COUNTIF(P12:P46,K65)</f>
        <v>1</v>
      </c>
      <c r="M65" s="56">
        <f>COUNTIF(Q12:Q46,K65)</f>
        <v>2</v>
      </c>
      <c r="N65" s="9"/>
      <c r="O65" s="1"/>
      <c r="P65" s="1"/>
      <c r="Q65" s="1"/>
      <c r="R65" s="1"/>
      <c r="S65" s="1"/>
      <c r="T65" s="1"/>
      <c r="U65" s="1"/>
      <c r="V65" s="1"/>
      <c r="W65" s="1"/>
      <c r="X65" s="9"/>
      <c r="Y65" s="9"/>
      <c r="Z65" s="9"/>
    </row>
    <row r="66" ht="15.75" customHeight="1">
      <c r="A66" s="56">
        <v>80.0</v>
      </c>
      <c r="B66" s="65" t="s">
        <v>81</v>
      </c>
      <c r="C66" s="1"/>
      <c r="D66" s="34" t="s">
        <v>88</v>
      </c>
      <c r="E66" s="34"/>
      <c r="F66" s="34"/>
      <c r="G66" s="34"/>
      <c r="H66" s="34">
        <f>Q58+(0.8*Q59)</f>
        <v>75.80620388</v>
      </c>
      <c r="I66" s="56" t="s">
        <v>81</v>
      </c>
      <c r="J66" s="1"/>
      <c r="K66" s="56" t="s">
        <v>79</v>
      </c>
      <c r="L66" s="56">
        <f>COUNTIF(P12:P46,K66)</f>
        <v>2</v>
      </c>
      <c r="M66" s="56">
        <f>COUNTIF(Q12:Q46,K66)</f>
        <v>1</v>
      </c>
      <c r="N66" s="9"/>
      <c r="O66" s="1"/>
      <c r="P66" s="1"/>
      <c r="Q66" s="1"/>
      <c r="R66" s="1"/>
      <c r="S66" s="1"/>
      <c r="T66" s="1"/>
      <c r="U66" s="1"/>
      <c r="V66" s="1"/>
      <c r="W66" s="1"/>
      <c r="X66" s="9"/>
      <c r="Y66" s="9"/>
      <c r="Z66" s="9"/>
    </row>
    <row r="67" ht="15.75" customHeight="1">
      <c r="A67" s="56">
        <v>85.0</v>
      </c>
      <c r="B67" s="65" t="s">
        <v>78</v>
      </c>
      <c r="C67" s="1"/>
      <c r="D67" s="34" t="s">
        <v>89</v>
      </c>
      <c r="E67" s="34"/>
      <c r="F67" s="34"/>
      <c r="G67" s="34"/>
      <c r="H67" s="34">
        <f>Q58+(1.2*Q59)</f>
        <v>89.691124</v>
      </c>
      <c r="I67" s="56" t="s">
        <v>78</v>
      </c>
      <c r="J67" s="1"/>
      <c r="K67" s="56" t="s">
        <v>76</v>
      </c>
      <c r="L67" s="56">
        <f>COUNTIF(P12:P46,K67)</f>
        <v>2</v>
      </c>
      <c r="M67" s="56">
        <f>COUNTIF(Q12:Q46,K67)</f>
        <v>16</v>
      </c>
      <c r="N67" s="9"/>
      <c r="O67" s="1"/>
      <c r="P67" s="1"/>
      <c r="Q67" s="1"/>
      <c r="R67" s="1"/>
      <c r="S67" s="1"/>
      <c r="T67" s="1"/>
      <c r="U67" s="1"/>
      <c r="V67" s="1"/>
      <c r="W67" s="1"/>
      <c r="X67" s="9"/>
      <c r="Y67" s="9"/>
      <c r="Z67" s="9"/>
    </row>
    <row r="68" ht="15.75" customHeight="1">
      <c r="A68" s="56">
        <v>90.0</v>
      </c>
      <c r="B68" s="65" t="s">
        <v>75</v>
      </c>
      <c r="C68" s="1"/>
      <c r="D68" s="34" t="s">
        <v>90</v>
      </c>
      <c r="E68" s="34"/>
      <c r="F68" s="34"/>
      <c r="G68" s="34"/>
      <c r="H68" s="34">
        <f>Q58+(1.5*Q59)</f>
        <v>100.1048141</v>
      </c>
      <c r="I68" s="56" t="s">
        <v>75</v>
      </c>
      <c r="J68" s="1"/>
      <c r="K68" s="56" t="s">
        <v>73</v>
      </c>
      <c r="L68" s="56">
        <f>COUNTIF(P12:P46,K68)</f>
        <v>15</v>
      </c>
      <c r="M68" s="56">
        <f>COUNTIF(Q12:Q46,K68)</f>
        <v>0</v>
      </c>
      <c r="N68" s="9"/>
      <c r="O68" s="1"/>
      <c r="P68" s="1"/>
      <c r="Q68" s="1"/>
      <c r="R68" s="1"/>
      <c r="S68" s="1"/>
      <c r="T68" s="1"/>
      <c r="U68" s="1"/>
      <c r="V68" s="1"/>
      <c r="W68" s="1"/>
      <c r="X68" s="9"/>
      <c r="Y68" s="9"/>
      <c r="Z68" s="9"/>
    </row>
    <row r="69" ht="15.75" customHeight="1">
      <c r="A69" s="1"/>
      <c r="B69" s="2"/>
      <c r="C69" s="1"/>
      <c r="D69" s="3"/>
      <c r="E69" s="3"/>
      <c r="F69" s="3"/>
      <c r="G69" s="3"/>
      <c r="H69" s="3"/>
      <c r="I69" s="1"/>
      <c r="J69" s="1"/>
      <c r="K69" s="56" t="s">
        <v>91</v>
      </c>
      <c r="L69" s="56">
        <f t="shared" ref="L69:M69" si="4">SUM(L60:L68)</f>
        <v>35</v>
      </c>
      <c r="M69" s="56">
        <f t="shared" si="4"/>
        <v>35</v>
      </c>
      <c r="N69" s="9"/>
      <c r="O69" s="1"/>
      <c r="P69" s="1"/>
      <c r="Q69" s="1"/>
      <c r="R69" s="1"/>
      <c r="S69" s="1"/>
      <c r="T69" s="1"/>
      <c r="U69" s="1"/>
      <c r="V69" s="1"/>
      <c r="W69" s="1"/>
      <c r="X69" s="9"/>
      <c r="Y69" s="9"/>
      <c r="Z69" s="9"/>
    </row>
    <row r="70" ht="15.75" customHeight="1">
      <c r="A70" s="1"/>
      <c r="B70" s="2"/>
      <c r="C70" s="1"/>
      <c r="D70" s="3"/>
      <c r="E70" s="3"/>
      <c r="F70" s="3"/>
      <c r="G70" s="3"/>
      <c r="H70" s="3"/>
      <c r="I70" s="1"/>
      <c r="J70" s="1"/>
      <c r="K70" s="1"/>
      <c r="L70" s="1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66" t="s">
        <v>92</v>
      </c>
      <c r="B71" s="67"/>
      <c r="C71" s="1"/>
      <c r="D71" s="68"/>
      <c r="E71" s="68"/>
      <c r="F71" s="68"/>
      <c r="G71" s="3"/>
      <c r="H71" s="3"/>
      <c r="I71" s="1"/>
      <c r="J71" s="1"/>
      <c r="K71" s="1"/>
      <c r="L71" s="1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9"/>
      <c r="Y71" s="9"/>
      <c r="Z71" s="9"/>
    </row>
    <row r="72" ht="15.75" customHeight="1">
      <c r="A72" s="66" t="s">
        <v>93</v>
      </c>
      <c r="B72" s="67"/>
      <c r="C72" s="1"/>
      <c r="D72" s="68"/>
      <c r="E72" s="68"/>
      <c r="F72" s="68"/>
      <c r="G72" s="3"/>
      <c r="H72" s="3"/>
      <c r="I72" s="1"/>
      <c r="J72" s="1"/>
      <c r="K72" s="1"/>
      <c r="L72" s="1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9"/>
      <c r="Y72" s="9"/>
      <c r="Z72" s="9"/>
    </row>
    <row r="73" ht="15.75" customHeight="1">
      <c r="A73" s="66" t="s">
        <v>94</v>
      </c>
      <c r="B73" s="67"/>
      <c r="C73" s="68"/>
      <c r="D73" s="68"/>
      <c r="E73" s="68"/>
      <c r="F73" s="68"/>
      <c r="G73" s="3"/>
      <c r="H73" s="3"/>
      <c r="I73" s="1"/>
      <c r="J73" s="1"/>
      <c r="K73" s="1"/>
      <c r="L73" s="1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9"/>
      <c r="Y73" s="9"/>
      <c r="Z73" s="9"/>
    </row>
    <row r="74" ht="15.75" customHeight="1">
      <c r="A74" s="66" t="s">
        <v>95</v>
      </c>
      <c r="B74" s="67"/>
      <c r="C74" s="68"/>
      <c r="D74" s="68"/>
      <c r="E74" s="68"/>
      <c r="F74" s="68"/>
      <c r="G74" s="3"/>
      <c r="H74" s="3"/>
      <c r="I74" s="1"/>
      <c r="J74" s="1"/>
      <c r="K74" s="1"/>
      <c r="L74" s="1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9"/>
      <c r="Y74" s="9"/>
      <c r="Z74" s="9"/>
    </row>
    <row r="75" ht="15.75" customHeight="1">
      <c r="A75" s="66" t="s">
        <v>96</v>
      </c>
      <c r="B75" s="67"/>
      <c r="C75" s="68"/>
      <c r="D75" s="68"/>
      <c r="E75" s="68"/>
      <c r="F75" s="68"/>
      <c r="G75" s="3"/>
      <c r="H75" s="3"/>
      <c r="I75" s="1"/>
      <c r="J75" s="1"/>
      <c r="K75" s="1"/>
      <c r="L75" s="1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9"/>
      <c r="Y75" s="9"/>
      <c r="Z75" s="9"/>
    </row>
    <row r="76" ht="15.75" customHeight="1">
      <c r="A76" s="66" t="s">
        <v>97</v>
      </c>
      <c r="B76" s="67"/>
      <c r="C76" s="68"/>
      <c r="D76" s="68"/>
      <c r="E76" s="68"/>
      <c r="F76" s="68"/>
      <c r="G76" s="3"/>
      <c r="H76" s="3"/>
      <c r="I76" s="1"/>
      <c r="J76" s="1"/>
      <c r="K76" s="1"/>
      <c r="L76" s="1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9"/>
      <c r="Y76" s="9"/>
      <c r="Z76" s="9"/>
    </row>
    <row r="77" ht="15.75" customHeight="1">
      <c r="A77" s="1"/>
      <c r="B77" s="2"/>
      <c r="C77" s="68"/>
      <c r="D77" s="3"/>
      <c r="E77" s="3"/>
      <c r="F77" s="3"/>
      <c r="G77" s="3"/>
      <c r="H77" s="3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9"/>
      <c r="Y77" s="9"/>
      <c r="Z77" s="9"/>
    </row>
    <row r="78" ht="15.75" customHeight="1">
      <c r="A78" s="10" t="s">
        <v>98</v>
      </c>
      <c r="B78" s="2"/>
      <c r="C78" s="68"/>
      <c r="D78" s="3"/>
      <c r="E78" s="3"/>
      <c r="F78" s="3"/>
      <c r="G78" s="3"/>
      <c r="H78" s="3"/>
      <c r="I78" s="1"/>
      <c r="J78" s="1"/>
      <c r="K78" s="1"/>
      <c r="L78" s="1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9"/>
      <c r="Y78" s="9"/>
      <c r="Z78" s="9"/>
    </row>
    <row r="79" ht="15.75" customHeight="1">
      <c r="A79" s="10" t="s">
        <v>99</v>
      </c>
      <c r="B79" s="2"/>
      <c r="C79" s="1"/>
      <c r="D79" s="3"/>
      <c r="E79" s="3"/>
      <c r="F79" s="3"/>
      <c r="G79" s="3"/>
      <c r="H79" s="3"/>
      <c r="I79" s="1"/>
      <c r="J79" s="1"/>
      <c r="K79" s="1"/>
      <c r="L79" s="1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9"/>
      <c r="Y79" s="9"/>
      <c r="Z79" s="9"/>
    </row>
    <row r="80" ht="15.75" customHeight="1">
      <c r="A80" s="10" t="s">
        <v>100</v>
      </c>
      <c r="B80" s="2"/>
      <c r="C80" s="1"/>
      <c r="D80" s="3"/>
      <c r="E80" s="3"/>
      <c r="F80" s="3"/>
      <c r="G80" s="3"/>
      <c r="H80" s="3"/>
      <c r="I80" s="1"/>
      <c r="J80" s="1"/>
      <c r="K80" s="1"/>
      <c r="L80" s="1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9"/>
      <c r="Y80" s="9"/>
      <c r="Z80" s="9"/>
    </row>
    <row r="81" ht="15.75" customHeight="1">
      <c r="A81" s="10" t="s">
        <v>101</v>
      </c>
      <c r="B81" s="2"/>
      <c r="C81" s="1"/>
      <c r="D81" s="3"/>
      <c r="E81" s="3"/>
      <c r="F81" s="3"/>
      <c r="G81" s="3"/>
      <c r="H81" s="3"/>
      <c r="I81" s="1"/>
      <c r="J81" s="1"/>
      <c r="K81" s="1"/>
      <c r="L81" s="1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0" t="s">
        <v>102</v>
      </c>
      <c r="B82" s="2"/>
      <c r="C82" s="1"/>
      <c r="D82" s="3"/>
      <c r="E82" s="3"/>
      <c r="F82" s="3"/>
      <c r="G82" s="3"/>
      <c r="H82" s="3"/>
      <c r="I82" s="1"/>
      <c r="J82" s="1"/>
      <c r="K82" s="1"/>
      <c r="L82" s="1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0" t="s">
        <v>103</v>
      </c>
      <c r="B83" s="2"/>
      <c r="C83" s="1"/>
      <c r="D83" s="3"/>
      <c r="E83" s="3"/>
      <c r="F83" s="3"/>
      <c r="G83" s="3"/>
      <c r="H83" s="3"/>
      <c r="I83" s="1"/>
      <c r="J83" s="1"/>
      <c r="K83" s="1"/>
      <c r="L83" s="1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2"/>
      <c r="C84" s="1"/>
      <c r="D84" s="3"/>
      <c r="E84" s="3"/>
      <c r="F84" s="3"/>
      <c r="G84" s="3"/>
      <c r="H84" s="3"/>
      <c r="I84" s="1"/>
      <c r="J84" s="1"/>
      <c r="K84" s="1"/>
      <c r="L84" s="1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2"/>
      <c r="C85" s="1"/>
      <c r="D85" s="3"/>
      <c r="E85" s="3"/>
      <c r="F85" s="3"/>
      <c r="G85" s="3"/>
      <c r="H85" s="3"/>
      <c r="I85" s="1"/>
      <c r="J85" s="1"/>
      <c r="K85" s="1"/>
      <c r="L85" s="1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2"/>
      <c r="C86" s="1"/>
      <c r="D86" s="3"/>
      <c r="E86" s="3"/>
      <c r="F86" s="3"/>
      <c r="G86" s="3"/>
      <c r="H86" s="3"/>
      <c r="I86" s="1"/>
      <c r="J86" s="1"/>
      <c r="K86" s="1"/>
      <c r="L86" s="1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2"/>
      <c r="C87" s="1"/>
      <c r="D87" s="3"/>
      <c r="E87" s="3"/>
      <c r="F87" s="3"/>
      <c r="G87" s="3"/>
      <c r="H87" s="3"/>
      <c r="I87" s="1"/>
      <c r="J87" s="1"/>
      <c r="K87" s="1"/>
      <c r="L87" s="1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2"/>
      <c r="C88" s="1"/>
      <c r="D88" s="3"/>
      <c r="E88" s="3"/>
      <c r="F88" s="3"/>
      <c r="G88" s="3"/>
      <c r="H88" s="3"/>
      <c r="I88" s="1"/>
      <c r="J88" s="1"/>
      <c r="K88" s="1"/>
      <c r="L88" s="1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2"/>
      <c r="C89" s="1"/>
      <c r="D89" s="3"/>
      <c r="E89" s="3"/>
      <c r="F89" s="3"/>
      <c r="G89" s="3"/>
      <c r="H89" s="3"/>
      <c r="I89" s="1"/>
      <c r="J89" s="1"/>
      <c r="K89" s="1"/>
      <c r="L89" s="1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2"/>
      <c r="C90" s="1"/>
      <c r="D90" s="3"/>
      <c r="E90" s="3"/>
      <c r="F90" s="3"/>
      <c r="G90" s="3"/>
      <c r="H90" s="3"/>
      <c r="I90" s="1"/>
      <c r="J90" s="1"/>
      <c r="K90" s="1"/>
      <c r="L90" s="1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2"/>
      <c r="C91" s="1"/>
      <c r="D91" s="3"/>
      <c r="E91" s="3"/>
      <c r="F91" s="3"/>
      <c r="G91" s="3"/>
      <c r="H91" s="3"/>
      <c r="I91" s="1"/>
      <c r="J91" s="1"/>
      <c r="K91" s="1"/>
      <c r="L91" s="1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2"/>
      <c r="C92" s="1"/>
      <c r="D92" s="3"/>
      <c r="E92" s="3"/>
      <c r="F92" s="3"/>
      <c r="G92" s="3"/>
      <c r="H92" s="3"/>
      <c r="I92" s="1"/>
      <c r="J92" s="1"/>
      <c r="K92" s="1"/>
      <c r="L92" s="1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2"/>
      <c r="C93" s="1"/>
      <c r="D93" s="3"/>
      <c r="E93" s="3"/>
      <c r="F93" s="3"/>
      <c r="G93" s="3"/>
      <c r="H93" s="3"/>
      <c r="I93" s="1"/>
      <c r="J93" s="1"/>
      <c r="K93" s="1"/>
      <c r="L93" s="1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2"/>
      <c r="C94" s="1"/>
      <c r="D94" s="3"/>
      <c r="E94" s="3"/>
      <c r="F94" s="3"/>
      <c r="G94" s="3"/>
      <c r="H94" s="3"/>
      <c r="I94" s="1"/>
      <c r="J94" s="1"/>
      <c r="K94" s="1"/>
      <c r="L94" s="1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2"/>
      <c r="C95" s="1"/>
      <c r="D95" s="3"/>
      <c r="E95" s="3"/>
      <c r="F95" s="3"/>
      <c r="G95" s="3"/>
      <c r="H95" s="3"/>
      <c r="I95" s="1"/>
      <c r="J95" s="1"/>
      <c r="K95" s="1"/>
      <c r="L95" s="1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2"/>
      <c r="C96" s="1"/>
      <c r="D96" s="3"/>
      <c r="E96" s="3"/>
      <c r="F96" s="3"/>
      <c r="G96" s="3"/>
      <c r="H96" s="3"/>
      <c r="I96" s="1"/>
      <c r="J96" s="1"/>
      <c r="K96" s="1"/>
      <c r="L96" s="1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2"/>
      <c r="C97" s="1"/>
      <c r="D97" s="3"/>
      <c r="E97" s="3"/>
      <c r="F97" s="3"/>
      <c r="G97" s="3"/>
      <c r="H97" s="3"/>
      <c r="I97" s="1"/>
      <c r="J97" s="1"/>
      <c r="K97" s="1"/>
      <c r="L97" s="1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2"/>
      <c r="C98" s="1"/>
      <c r="D98" s="3"/>
      <c r="E98" s="3"/>
      <c r="F98" s="3"/>
      <c r="G98" s="3"/>
      <c r="H98" s="3"/>
      <c r="I98" s="1"/>
      <c r="J98" s="1"/>
      <c r="K98" s="1"/>
      <c r="L98" s="1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2"/>
      <c r="C99" s="1"/>
      <c r="D99" s="3"/>
      <c r="E99" s="3"/>
      <c r="F99" s="3"/>
      <c r="G99" s="3"/>
      <c r="H99" s="3"/>
      <c r="I99" s="1"/>
      <c r="J99" s="1"/>
      <c r="K99" s="1"/>
      <c r="L99" s="1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2"/>
      <c r="C100" s="1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2"/>
      <c r="C101" s="1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2"/>
      <c r="C102" s="1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2"/>
      <c r="C103" s="1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2"/>
      <c r="C104" s="1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2"/>
      <c r="C105" s="1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2"/>
      <c r="C106" s="1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2"/>
      <c r="C107" s="1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2"/>
      <c r="C108" s="1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2"/>
      <c r="C109" s="1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2"/>
      <c r="C110" s="1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2"/>
      <c r="C111" s="1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2"/>
      <c r="C112" s="1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2"/>
      <c r="C113" s="1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2"/>
      <c r="C114" s="1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2"/>
      <c r="C115" s="1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2"/>
      <c r="C116" s="1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2"/>
      <c r="C117" s="1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2"/>
      <c r="C118" s="1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2"/>
      <c r="C119" s="1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2"/>
      <c r="C120" s="1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2"/>
      <c r="C121" s="1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2"/>
      <c r="C122" s="1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2"/>
      <c r="C123" s="1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2"/>
      <c r="C124" s="1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2"/>
      <c r="C125" s="1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2"/>
      <c r="C126" s="1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2"/>
      <c r="C127" s="1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2"/>
      <c r="C128" s="1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2"/>
      <c r="C129" s="1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2"/>
      <c r="C130" s="1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2"/>
      <c r="C131" s="1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2"/>
      <c r="C132" s="1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2"/>
      <c r="C133" s="1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2"/>
      <c r="C134" s="1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2"/>
      <c r="C135" s="1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2"/>
      <c r="C136" s="1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2"/>
      <c r="C137" s="1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2"/>
      <c r="C138" s="1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2"/>
      <c r="C139" s="1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2"/>
      <c r="C140" s="1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2"/>
      <c r="C141" s="1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2"/>
      <c r="C142" s="1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2"/>
      <c r="C143" s="1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2"/>
      <c r="C144" s="1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2"/>
      <c r="C145" s="1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2"/>
      <c r="C146" s="1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2"/>
      <c r="C147" s="1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2"/>
      <c r="C148" s="1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2"/>
      <c r="C149" s="1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2"/>
      <c r="C150" s="1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2"/>
      <c r="C151" s="1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2"/>
      <c r="C152" s="1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2"/>
      <c r="C153" s="1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2"/>
      <c r="C154" s="1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2"/>
      <c r="C155" s="1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2"/>
      <c r="C156" s="1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2"/>
      <c r="C157" s="1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2"/>
      <c r="C158" s="1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2"/>
      <c r="C159" s="1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2"/>
      <c r="C160" s="1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2"/>
      <c r="C161" s="1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2"/>
      <c r="C162" s="1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2"/>
      <c r="C163" s="1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2"/>
      <c r="C164" s="1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2"/>
      <c r="C165" s="1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2"/>
      <c r="C166" s="1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2"/>
      <c r="C167" s="1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2"/>
      <c r="C168" s="1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2"/>
      <c r="C169" s="1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2"/>
      <c r="C170" s="1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2"/>
      <c r="C171" s="1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2"/>
      <c r="C172" s="1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2"/>
      <c r="C173" s="1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2"/>
      <c r="C174" s="1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2"/>
      <c r="C175" s="1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2"/>
      <c r="C176" s="1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2"/>
      <c r="C177" s="1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2"/>
      <c r="C178" s="1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2"/>
      <c r="C179" s="1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2"/>
      <c r="C180" s="1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2"/>
      <c r="C181" s="1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2"/>
      <c r="C182" s="1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2"/>
      <c r="C183" s="1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2"/>
      <c r="C184" s="1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2"/>
      <c r="C185" s="1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2"/>
      <c r="C186" s="1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2"/>
      <c r="C187" s="1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2"/>
      <c r="C188" s="1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2"/>
      <c r="C189" s="1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2"/>
      <c r="C190" s="1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2"/>
      <c r="C191" s="1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2"/>
      <c r="C192" s="1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2"/>
      <c r="C193" s="1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2"/>
      <c r="C194" s="1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2"/>
      <c r="C195" s="1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2"/>
      <c r="C196" s="1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2"/>
      <c r="C197" s="1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2"/>
      <c r="C198" s="1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2"/>
      <c r="C199" s="1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2"/>
      <c r="C200" s="1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2"/>
      <c r="C201" s="1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2"/>
      <c r="C202" s="1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2"/>
      <c r="C203" s="1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2"/>
      <c r="C204" s="1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2"/>
      <c r="C205" s="1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2"/>
      <c r="C206" s="1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2"/>
      <c r="C207" s="1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2"/>
      <c r="C208" s="1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2"/>
      <c r="C209" s="1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2"/>
      <c r="C210" s="1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2"/>
      <c r="C211" s="1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2"/>
      <c r="C212" s="1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2"/>
      <c r="C213" s="1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2"/>
      <c r="C214" s="1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2"/>
      <c r="C215" s="1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2"/>
      <c r="C216" s="1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2"/>
      <c r="C217" s="1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2"/>
      <c r="C218" s="1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2"/>
      <c r="C219" s="1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2"/>
      <c r="C220" s="1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2"/>
      <c r="C221" s="1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2"/>
      <c r="C222" s="1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2"/>
      <c r="C223" s="1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2"/>
      <c r="C224" s="1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2"/>
      <c r="C225" s="1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2"/>
      <c r="C226" s="1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2"/>
      <c r="C227" s="1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2"/>
      <c r="C228" s="1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2"/>
      <c r="C229" s="1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2"/>
      <c r="C230" s="1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2"/>
      <c r="C231" s="1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2"/>
      <c r="C232" s="1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2"/>
      <c r="C233" s="1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2"/>
      <c r="C234" s="1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2"/>
      <c r="C235" s="1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2"/>
      <c r="C236" s="1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2"/>
      <c r="C237" s="1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2"/>
      <c r="C238" s="1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2"/>
      <c r="C239" s="1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2"/>
      <c r="C240" s="1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2"/>
      <c r="C241" s="1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2"/>
      <c r="C242" s="1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2"/>
      <c r="C243" s="1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2"/>
      <c r="C244" s="1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2"/>
      <c r="C245" s="1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2"/>
      <c r="C246" s="1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2"/>
      <c r="C247" s="1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2"/>
      <c r="C248" s="1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2"/>
      <c r="C249" s="1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2"/>
      <c r="C250" s="1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2"/>
      <c r="C251" s="1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2"/>
      <c r="C252" s="1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2"/>
      <c r="C253" s="1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2"/>
      <c r="C254" s="1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2"/>
      <c r="C255" s="1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2"/>
      <c r="C256" s="1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2"/>
      <c r="C257" s="1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2"/>
      <c r="C258" s="1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2"/>
      <c r="C259" s="1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2"/>
      <c r="C260" s="1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2"/>
      <c r="C261" s="1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2"/>
      <c r="C262" s="1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2"/>
      <c r="C263" s="1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2"/>
      <c r="C264" s="1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2"/>
      <c r="C265" s="1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2"/>
      <c r="C266" s="1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2"/>
      <c r="C267" s="1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2"/>
      <c r="C268" s="1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2"/>
      <c r="C269" s="1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2"/>
      <c r="C270" s="1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2"/>
      <c r="C271" s="1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2"/>
      <c r="C272" s="1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2"/>
      <c r="C273" s="1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2"/>
      <c r="C274" s="1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2"/>
      <c r="C275" s="1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2"/>
      <c r="C276" s="1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2"/>
      <c r="C277" s="1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2"/>
      <c r="C278" s="1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2"/>
      <c r="C279" s="1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2"/>
      <c r="C280" s="1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2"/>
      <c r="C281" s="1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2"/>
      <c r="C282" s="1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2"/>
      <c r="C283" s="1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2"/>
      <c r="C284" s="1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2"/>
      <c r="C285" s="1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2"/>
      <c r="C286" s="1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2"/>
      <c r="C287" s="1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2"/>
      <c r="C288" s="1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2"/>
      <c r="C289" s="1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2"/>
      <c r="C290" s="1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2"/>
      <c r="C291" s="1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2"/>
      <c r="C292" s="1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2"/>
      <c r="C293" s="1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2"/>
      <c r="C294" s="1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2"/>
      <c r="C295" s="1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2"/>
      <c r="C296" s="1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2"/>
      <c r="C297" s="1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2"/>
      <c r="C298" s="1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2"/>
      <c r="C299" s="1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2"/>
      <c r="C300" s="1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2"/>
      <c r="C301" s="1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2"/>
      <c r="C302" s="1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2"/>
      <c r="C303" s="1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2"/>
      <c r="C304" s="1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2"/>
      <c r="C305" s="1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2"/>
      <c r="C306" s="1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2"/>
      <c r="C307" s="1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2"/>
      <c r="C308" s="1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2"/>
      <c r="C309" s="1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2"/>
      <c r="C310" s="1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2"/>
      <c r="C311" s="1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2"/>
      <c r="C312" s="1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2"/>
      <c r="C313" s="1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2"/>
      <c r="C314" s="1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2"/>
      <c r="C315" s="1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2"/>
      <c r="C316" s="1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2"/>
      <c r="C317" s="1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2"/>
      <c r="C318" s="1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2"/>
      <c r="C319" s="1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2"/>
      <c r="C320" s="1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2"/>
      <c r="C321" s="1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2"/>
      <c r="C322" s="1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2"/>
      <c r="C323" s="1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2"/>
      <c r="C324" s="1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2"/>
      <c r="C325" s="1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2"/>
      <c r="C326" s="1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2"/>
      <c r="C327" s="1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2"/>
      <c r="C328" s="1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2"/>
      <c r="C329" s="1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2"/>
      <c r="C330" s="1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2"/>
      <c r="C331" s="1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2"/>
      <c r="C332" s="1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2"/>
      <c r="C333" s="1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2"/>
      <c r="C334" s="1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2"/>
      <c r="C335" s="1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2"/>
      <c r="C336" s="1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2"/>
      <c r="C337" s="1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2"/>
      <c r="C338" s="1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2"/>
      <c r="C339" s="1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2"/>
      <c r="C340" s="1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2"/>
      <c r="C341" s="1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2"/>
      <c r="C342" s="1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2"/>
      <c r="C343" s="1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2"/>
      <c r="C344" s="1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2"/>
      <c r="C345" s="1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2"/>
      <c r="C346" s="1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2"/>
      <c r="C347" s="1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2"/>
      <c r="C348" s="1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2"/>
      <c r="C349" s="1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2"/>
      <c r="C350" s="1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2"/>
      <c r="C351" s="1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2"/>
      <c r="C352" s="1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2"/>
      <c r="C353" s="1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2"/>
      <c r="C354" s="1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2"/>
      <c r="C355" s="1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2"/>
      <c r="C356" s="1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2"/>
      <c r="C357" s="1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2"/>
      <c r="C358" s="1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2"/>
      <c r="C359" s="1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2"/>
      <c r="C360" s="1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2"/>
      <c r="C361" s="1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2"/>
      <c r="C362" s="1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2"/>
      <c r="C363" s="1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2"/>
      <c r="C364" s="1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2"/>
      <c r="C365" s="1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2"/>
      <c r="C366" s="1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2"/>
      <c r="C367" s="1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2"/>
      <c r="C368" s="1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"/>
      <c r="C369" s="1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2"/>
      <c r="C370" s="1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2"/>
      <c r="C371" s="1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2"/>
      <c r="C372" s="1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2"/>
      <c r="C373" s="1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2"/>
      <c r="C374" s="1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2"/>
      <c r="C375" s="1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2"/>
      <c r="C376" s="1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2"/>
      <c r="C377" s="1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2"/>
      <c r="C378" s="1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2"/>
      <c r="C379" s="1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2"/>
      <c r="C380" s="1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2"/>
      <c r="C381" s="1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2"/>
      <c r="C382" s="1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2"/>
      <c r="C383" s="1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2"/>
      <c r="C384" s="1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2"/>
      <c r="C385" s="1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2"/>
      <c r="C386" s="1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2"/>
      <c r="C387" s="1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2"/>
      <c r="C388" s="1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2"/>
      <c r="C389" s="1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2"/>
      <c r="C390" s="1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2"/>
      <c r="C391" s="1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2"/>
      <c r="C392" s="1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2"/>
      <c r="C393" s="1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2"/>
      <c r="C394" s="1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2"/>
      <c r="C395" s="1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2"/>
      <c r="C396" s="1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2"/>
      <c r="C397" s="1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2"/>
      <c r="C398" s="1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2"/>
      <c r="C399" s="1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2"/>
      <c r="C400" s="1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2"/>
      <c r="C401" s="1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2"/>
      <c r="C402" s="1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2"/>
      <c r="C403" s="1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2"/>
      <c r="C404" s="1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2"/>
      <c r="C405" s="1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2"/>
      <c r="C406" s="1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2"/>
      <c r="C407" s="1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2"/>
      <c r="C408" s="1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2"/>
      <c r="C409" s="1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2"/>
      <c r="C410" s="1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2"/>
      <c r="C411" s="1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2"/>
      <c r="C412" s="1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2"/>
      <c r="C413" s="1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2"/>
      <c r="C414" s="1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2"/>
      <c r="C415" s="1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2"/>
      <c r="C416" s="1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2"/>
      <c r="C417" s="1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2"/>
      <c r="C418" s="1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2"/>
      <c r="C419" s="1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2"/>
      <c r="C420" s="1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2"/>
      <c r="C421" s="1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2"/>
      <c r="C422" s="1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2"/>
      <c r="C423" s="1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2"/>
      <c r="C424" s="1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2"/>
      <c r="C425" s="1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2"/>
      <c r="C426" s="1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2"/>
      <c r="C427" s="1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2"/>
      <c r="C428" s="1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2"/>
      <c r="C429" s="1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2"/>
      <c r="C430" s="1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2"/>
      <c r="C431" s="1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2"/>
      <c r="C432" s="1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2"/>
      <c r="C433" s="1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2"/>
      <c r="C434" s="1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2"/>
      <c r="C435" s="1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2"/>
      <c r="C436" s="1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2"/>
      <c r="C437" s="1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2"/>
      <c r="C438" s="1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2"/>
      <c r="C439" s="1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2"/>
      <c r="C440" s="1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2"/>
      <c r="C441" s="1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2"/>
      <c r="C442" s="1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2"/>
      <c r="C443" s="1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2"/>
      <c r="C444" s="1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2"/>
      <c r="C445" s="1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2"/>
      <c r="C446" s="1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2"/>
      <c r="C447" s="1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2"/>
      <c r="C448" s="1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2"/>
      <c r="C449" s="1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2"/>
      <c r="C450" s="1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2"/>
      <c r="C451" s="1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2"/>
      <c r="C452" s="1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2"/>
      <c r="C453" s="1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2"/>
      <c r="C454" s="1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2"/>
      <c r="C455" s="1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2"/>
      <c r="C456" s="1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2"/>
      <c r="C457" s="1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2"/>
      <c r="C458" s="1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2"/>
      <c r="C459" s="1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2"/>
      <c r="C460" s="1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2"/>
      <c r="C461" s="1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2"/>
      <c r="C462" s="1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2"/>
      <c r="C463" s="1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2"/>
      <c r="C464" s="1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2"/>
      <c r="C465" s="1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2"/>
      <c r="C466" s="1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2"/>
      <c r="C467" s="1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2"/>
      <c r="C468" s="1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2"/>
      <c r="C469" s="1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2"/>
      <c r="C470" s="1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2"/>
      <c r="C471" s="1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2"/>
      <c r="C472" s="1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2"/>
      <c r="C473" s="1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2"/>
      <c r="C474" s="1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2"/>
      <c r="C475" s="1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2"/>
      <c r="C476" s="1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2"/>
      <c r="C477" s="1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2"/>
      <c r="C478" s="1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2"/>
      <c r="C479" s="1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2"/>
      <c r="C480" s="1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2"/>
      <c r="C481" s="1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2"/>
      <c r="C482" s="1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2"/>
      <c r="C483" s="1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2"/>
      <c r="C484" s="1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2"/>
      <c r="C485" s="1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2"/>
      <c r="C486" s="1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2"/>
      <c r="C487" s="1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2"/>
      <c r="C488" s="1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2"/>
      <c r="C489" s="1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2"/>
      <c r="C490" s="1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2"/>
      <c r="C491" s="1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2"/>
      <c r="C492" s="1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2"/>
      <c r="C493" s="1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2"/>
      <c r="C494" s="1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2"/>
      <c r="C495" s="1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2"/>
      <c r="C496" s="1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2"/>
      <c r="C497" s="1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2"/>
      <c r="C498" s="1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2"/>
      <c r="C499" s="1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2"/>
      <c r="C500" s="1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2"/>
      <c r="C501" s="1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2"/>
      <c r="C502" s="1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2"/>
      <c r="C503" s="1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2"/>
      <c r="C504" s="1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2"/>
      <c r="C505" s="1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2"/>
      <c r="C506" s="1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2"/>
      <c r="C507" s="1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2"/>
      <c r="C508" s="1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2"/>
      <c r="C509" s="1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2"/>
      <c r="C510" s="1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2"/>
      <c r="C511" s="1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2"/>
      <c r="C512" s="1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2"/>
      <c r="C513" s="1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2"/>
      <c r="C514" s="1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2"/>
      <c r="C515" s="1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2"/>
      <c r="C516" s="1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2"/>
      <c r="C517" s="1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2"/>
      <c r="C518" s="1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2"/>
      <c r="C519" s="1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2"/>
      <c r="C520" s="1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2"/>
      <c r="C521" s="1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2"/>
      <c r="C522" s="1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2"/>
      <c r="C523" s="1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2"/>
      <c r="C524" s="1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2"/>
      <c r="C525" s="1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2"/>
      <c r="C526" s="1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2"/>
      <c r="C527" s="1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2"/>
      <c r="C528" s="1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2"/>
      <c r="C529" s="1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2"/>
      <c r="C530" s="1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2"/>
      <c r="C531" s="1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2"/>
      <c r="C532" s="1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2"/>
      <c r="C533" s="1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2"/>
      <c r="C534" s="1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2"/>
      <c r="C535" s="1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2"/>
      <c r="C536" s="1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2"/>
      <c r="C537" s="1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2"/>
      <c r="C538" s="1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2"/>
      <c r="C539" s="1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2"/>
      <c r="C540" s="1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2"/>
      <c r="C541" s="1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2"/>
      <c r="C542" s="1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2"/>
      <c r="C543" s="1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2"/>
      <c r="C544" s="1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2"/>
      <c r="C545" s="1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2"/>
      <c r="C546" s="1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2"/>
      <c r="C547" s="1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2"/>
      <c r="C548" s="1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2"/>
      <c r="C549" s="1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2"/>
      <c r="C550" s="1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2"/>
      <c r="C551" s="1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2"/>
      <c r="C552" s="1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2"/>
      <c r="C553" s="1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2"/>
      <c r="C554" s="1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2"/>
      <c r="C555" s="1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2"/>
      <c r="C556" s="1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2"/>
      <c r="C557" s="1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2"/>
      <c r="C558" s="1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2"/>
      <c r="C559" s="1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2"/>
      <c r="C560" s="1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2"/>
      <c r="C561" s="1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2"/>
      <c r="C562" s="1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2"/>
      <c r="C563" s="1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2"/>
      <c r="C564" s="1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2"/>
      <c r="C565" s="1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2"/>
      <c r="C566" s="1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2"/>
      <c r="C567" s="1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2"/>
      <c r="C568" s="1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2"/>
      <c r="C569" s="1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2"/>
      <c r="C570" s="1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2"/>
      <c r="C571" s="1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2"/>
      <c r="C572" s="1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2"/>
      <c r="C573" s="1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2"/>
      <c r="C574" s="1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2"/>
      <c r="C575" s="1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2"/>
      <c r="C576" s="1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2"/>
      <c r="C577" s="1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2"/>
      <c r="C578" s="1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2"/>
      <c r="C579" s="1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2"/>
      <c r="C580" s="1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2"/>
      <c r="C581" s="1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2"/>
      <c r="C582" s="1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2"/>
      <c r="C583" s="1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2"/>
      <c r="C584" s="1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2"/>
      <c r="C585" s="1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2"/>
      <c r="C586" s="1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2"/>
      <c r="C587" s="1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2"/>
      <c r="C588" s="1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2"/>
      <c r="C589" s="1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2"/>
      <c r="C590" s="1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2"/>
      <c r="C591" s="1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2"/>
      <c r="C592" s="1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2"/>
      <c r="C593" s="1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2"/>
      <c r="C594" s="1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2"/>
      <c r="C595" s="1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2"/>
      <c r="C596" s="1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2"/>
      <c r="C597" s="1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2"/>
      <c r="C598" s="1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2"/>
      <c r="C599" s="1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2"/>
      <c r="C600" s="1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2"/>
      <c r="C601" s="1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2"/>
      <c r="C602" s="1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2"/>
      <c r="C603" s="1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2"/>
      <c r="C604" s="1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2"/>
      <c r="C605" s="1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2"/>
      <c r="C606" s="1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2"/>
      <c r="C607" s="1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2"/>
      <c r="C608" s="1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2"/>
      <c r="C609" s="1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2"/>
      <c r="C610" s="1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2"/>
      <c r="C611" s="1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2"/>
      <c r="C612" s="1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2"/>
      <c r="C613" s="1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2"/>
      <c r="C614" s="1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2"/>
      <c r="C615" s="1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2"/>
      <c r="C616" s="1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2"/>
      <c r="C617" s="1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2"/>
      <c r="C618" s="1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2"/>
      <c r="C619" s="1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2"/>
      <c r="C620" s="1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2"/>
      <c r="C621" s="1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2"/>
      <c r="C622" s="1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2"/>
      <c r="C623" s="1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2"/>
      <c r="C624" s="1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2"/>
      <c r="C625" s="1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2"/>
      <c r="C626" s="1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2"/>
      <c r="C627" s="1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2"/>
      <c r="C628" s="1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2"/>
      <c r="C629" s="1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2"/>
      <c r="C630" s="1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2"/>
      <c r="C631" s="1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2"/>
      <c r="C632" s="1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2"/>
      <c r="C633" s="1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2"/>
      <c r="C634" s="1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2"/>
      <c r="C635" s="1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2"/>
      <c r="C636" s="1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2"/>
      <c r="C637" s="1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2"/>
      <c r="C638" s="1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2"/>
      <c r="C639" s="1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2"/>
      <c r="C640" s="1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2"/>
      <c r="C641" s="1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2"/>
      <c r="C642" s="1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2"/>
      <c r="C643" s="1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2"/>
      <c r="C644" s="1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2"/>
      <c r="C645" s="1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2"/>
      <c r="C646" s="1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2"/>
      <c r="C647" s="1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2"/>
      <c r="C648" s="1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2"/>
      <c r="C649" s="1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2"/>
      <c r="C650" s="1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2"/>
      <c r="C651" s="1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2"/>
      <c r="C652" s="1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2"/>
      <c r="C653" s="1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2"/>
      <c r="C654" s="1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2"/>
      <c r="C655" s="1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2"/>
      <c r="C656" s="1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2"/>
      <c r="C657" s="1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2"/>
      <c r="C658" s="1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2"/>
      <c r="C659" s="1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2"/>
      <c r="C660" s="1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2"/>
      <c r="C661" s="1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2"/>
      <c r="C662" s="1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2"/>
      <c r="C663" s="1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2"/>
      <c r="C664" s="1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2"/>
      <c r="C665" s="1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2"/>
      <c r="C666" s="1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2"/>
      <c r="C667" s="1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2"/>
      <c r="C668" s="1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2"/>
      <c r="C669" s="1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2"/>
      <c r="C670" s="1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2"/>
      <c r="C671" s="1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2"/>
      <c r="C672" s="1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2"/>
      <c r="C673" s="1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2"/>
      <c r="C674" s="1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2"/>
      <c r="C675" s="1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2"/>
      <c r="C676" s="1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2"/>
      <c r="C677" s="1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2"/>
      <c r="C678" s="1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2"/>
      <c r="C679" s="1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2"/>
      <c r="C680" s="1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2"/>
      <c r="C681" s="1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2"/>
      <c r="C682" s="1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2"/>
      <c r="C683" s="1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2"/>
      <c r="C684" s="1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2"/>
      <c r="C685" s="1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2"/>
      <c r="C686" s="1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2"/>
      <c r="C687" s="1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2"/>
      <c r="C688" s="1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2"/>
      <c r="C689" s="1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2"/>
      <c r="C690" s="1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2"/>
      <c r="C691" s="1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2"/>
      <c r="C692" s="1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2"/>
      <c r="C693" s="1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2"/>
      <c r="C694" s="1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2"/>
      <c r="C695" s="1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2"/>
      <c r="C696" s="1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2"/>
      <c r="C697" s="1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2"/>
      <c r="C698" s="1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2"/>
      <c r="C699" s="1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2"/>
      <c r="C700" s="1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2"/>
      <c r="C701" s="1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2"/>
      <c r="C702" s="1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2"/>
      <c r="C703" s="1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2"/>
      <c r="C704" s="1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2"/>
      <c r="C705" s="1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2"/>
      <c r="C706" s="1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2"/>
      <c r="C707" s="1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2"/>
      <c r="C708" s="1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2"/>
      <c r="C709" s="1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2"/>
      <c r="C710" s="1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2"/>
      <c r="C711" s="1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2"/>
      <c r="C712" s="1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2"/>
      <c r="C713" s="1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2"/>
      <c r="C714" s="1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2"/>
      <c r="C715" s="1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2"/>
      <c r="C716" s="1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2"/>
      <c r="C717" s="1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2"/>
      <c r="C718" s="1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2"/>
      <c r="C719" s="1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2"/>
      <c r="C720" s="1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2"/>
      <c r="C721" s="1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2"/>
      <c r="C722" s="1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2"/>
      <c r="C723" s="1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2"/>
      <c r="C724" s="1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2"/>
      <c r="C725" s="1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2"/>
      <c r="C726" s="1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2"/>
      <c r="C727" s="1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2"/>
      <c r="C728" s="1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2"/>
      <c r="C729" s="1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2"/>
      <c r="C730" s="1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2"/>
      <c r="C731" s="1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2"/>
      <c r="C732" s="1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2"/>
      <c r="C733" s="1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2"/>
      <c r="C734" s="1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2"/>
      <c r="C735" s="1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2"/>
      <c r="C736" s="1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2"/>
      <c r="C737" s="1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2"/>
      <c r="C738" s="1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2"/>
      <c r="C739" s="1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2"/>
      <c r="C740" s="1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2"/>
      <c r="C741" s="1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2"/>
      <c r="C742" s="1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2"/>
      <c r="C743" s="1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2"/>
      <c r="C744" s="1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2"/>
      <c r="C745" s="1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2"/>
      <c r="C746" s="1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2"/>
      <c r="C747" s="1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2"/>
      <c r="C748" s="1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2"/>
      <c r="C749" s="1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2"/>
      <c r="C750" s="1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2"/>
      <c r="C751" s="1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2"/>
      <c r="C752" s="1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2"/>
      <c r="C753" s="1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2"/>
      <c r="C754" s="1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2"/>
      <c r="C755" s="1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2"/>
      <c r="C756" s="1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2"/>
      <c r="C757" s="1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2"/>
      <c r="C758" s="1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2"/>
      <c r="C759" s="1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2"/>
      <c r="C760" s="1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2"/>
      <c r="C761" s="1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2"/>
      <c r="C762" s="1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2"/>
      <c r="C763" s="1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2"/>
      <c r="C764" s="1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2"/>
      <c r="C765" s="1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2"/>
      <c r="C766" s="1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2"/>
      <c r="C767" s="1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2"/>
      <c r="C768" s="1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2"/>
      <c r="C769" s="1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2"/>
      <c r="C770" s="1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2"/>
      <c r="C771" s="1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2"/>
      <c r="C772" s="1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2"/>
      <c r="C773" s="1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2"/>
      <c r="C774" s="1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2"/>
      <c r="C775" s="1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2"/>
      <c r="C776" s="1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2"/>
      <c r="C777" s="1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2"/>
      <c r="C778" s="1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2"/>
      <c r="C779" s="1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2"/>
      <c r="C780" s="1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2"/>
      <c r="C781" s="1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2"/>
      <c r="C782" s="1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2"/>
      <c r="C783" s="1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2"/>
      <c r="C784" s="1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2"/>
      <c r="C785" s="1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2"/>
      <c r="C786" s="1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2"/>
      <c r="C787" s="1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2"/>
      <c r="C788" s="1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2"/>
      <c r="C789" s="1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2"/>
      <c r="C790" s="1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2"/>
      <c r="C791" s="1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2"/>
      <c r="C792" s="1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2"/>
      <c r="C793" s="1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2"/>
      <c r="C794" s="1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2"/>
      <c r="C795" s="1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2"/>
      <c r="C796" s="1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2"/>
      <c r="C797" s="1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2"/>
      <c r="C798" s="1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2"/>
      <c r="C799" s="1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2"/>
      <c r="C800" s="1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2"/>
      <c r="C801" s="1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2"/>
      <c r="C802" s="1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2"/>
      <c r="C803" s="1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2"/>
      <c r="C804" s="1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2"/>
      <c r="C805" s="1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2"/>
      <c r="C806" s="1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2"/>
      <c r="C807" s="1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2"/>
      <c r="C808" s="1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2"/>
      <c r="C809" s="1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2"/>
      <c r="C810" s="1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2"/>
      <c r="C811" s="1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2"/>
      <c r="C812" s="1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2"/>
      <c r="C813" s="1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2"/>
      <c r="C814" s="1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2"/>
      <c r="C815" s="1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2"/>
      <c r="C816" s="1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2"/>
      <c r="C817" s="1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2"/>
      <c r="C818" s="1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2"/>
      <c r="C819" s="1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2"/>
      <c r="C820" s="1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2"/>
      <c r="C821" s="1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2"/>
      <c r="C822" s="1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2"/>
      <c r="C823" s="1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2"/>
      <c r="C824" s="1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2"/>
      <c r="C825" s="1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2"/>
      <c r="C826" s="1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2"/>
      <c r="C827" s="1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2"/>
      <c r="C828" s="1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2"/>
      <c r="C829" s="1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2"/>
      <c r="C830" s="1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2"/>
      <c r="C831" s="1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2"/>
      <c r="C832" s="1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2"/>
      <c r="C833" s="1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2"/>
      <c r="C834" s="1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2"/>
      <c r="C835" s="1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2"/>
      <c r="C836" s="1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2"/>
      <c r="C837" s="1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2"/>
      <c r="C838" s="1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2"/>
      <c r="C839" s="1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2"/>
      <c r="C840" s="1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2"/>
      <c r="C841" s="1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2"/>
      <c r="C842" s="1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2"/>
      <c r="C843" s="1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2"/>
      <c r="C844" s="1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2"/>
      <c r="C845" s="1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2"/>
      <c r="C846" s="1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2"/>
      <c r="C847" s="1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2"/>
      <c r="C848" s="1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2"/>
      <c r="C849" s="1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2"/>
      <c r="C850" s="1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2"/>
      <c r="C851" s="1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2"/>
      <c r="C852" s="1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2"/>
      <c r="C853" s="1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2"/>
      <c r="C854" s="1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2"/>
      <c r="C855" s="1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2"/>
      <c r="C856" s="1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2"/>
      <c r="C857" s="1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2"/>
      <c r="C858" s="1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2"/>
      <c r="C859" s="1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2"/>
      <c r="C860" s="1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2"/>
      <c r="C861" s="1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2"/>
      <c r="C862" s="1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2"/>
      <c r="C863" s="1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2"/>
      <c r="C864" s="1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2"/>
      <c r="C865" s="1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2"/>
      <c r="C866" s="1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2"/>
      <c r="C867" s="1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2"/>
      <c r="C868" s="1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2"/>
      <c r="C869" s="1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2"/>
      <c r="C870" s="1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2"/>
      <c r="C871" s="1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2"/>
      <c r="C872" s="1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2"/>
      <c r="C873" s="1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2"/>
      <c r="C874" s="1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2"/>
      <c r="C875" s="1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2"/>
      <c r="C876" s="1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2"/>
      <c r="C877" s="1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2"/>
      <c r="C878" s="1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2"/>
      <c r="C879" s="1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2"/>
      <c r="C880" s="1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2"/>
      <c r="C881" s="1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2"/>
      <c r="C882" s="1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2"/>
      <c r="C883" s="1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2"/>
      <c r="C884" s="1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2"/>
      <c r="C885" s="1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2"/>
      <c r="C886" s="1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2"/>
      <c r="C887" s="1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2"/>
      <c r="C888" s="1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2"/>
      <c r="C889" s="1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2"/>
      <c r="C890" s="1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2"/>
      <c r="C891" s="1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2"/>
      <c r="C892" s="1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2"/>
      <c r="C893" s="1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2"/>
      <c r="C894" s="1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2"/>
      <c r="C895" s="1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2"/>
      <c r="C896" s="1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2"/>
      <c r="C897" s="1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2"/>
      <c r="C898" s="1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2"/>
      <c r="C899" s="1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2"/>
      <c r="C900" s="1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2"/>
      <c r="C901" s="1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2"/>
      <c r="C902" s="1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2"/>
      <c r="C903" s="1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2"/>
      <c r="C904" s="1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2"/>
      <c r="C905" s="1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2"/>
      <c r="C906" s="1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2"/>
      <c r="C907" s="1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2"/>
      <c r="C908" s="1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2"/>
      <c r="C909" s="1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2"/>
      <c r="C910" s="1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2"/>
      <c r="C911" s="1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2"/>
      <c r="C912" s="1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2"/>
      <c r="C913" s="1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2"/>
      <c r="C914" s="1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2"/>
      <c r="C915" s="1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2"/>
      <c r="C916" s="1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2"/>
      <c r="C917" s="1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2"/>
      <c r="C918" s="1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2"/>
      <c r="C919" s="1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2"/>
      <c r="C920" s="1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2"/>
      <c r="C921" s="1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2"/>
      <c r="C922" s="1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2"/>
      <c r="C923" s="1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2"/>
      <c r="C924" s="1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2"/>
      <c r="C925" s="1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2"/>
      <c r="C926" s="1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2"/>
      <c r="C927" s="1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2"/>
      <c r="C928" s="1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2"/>
      <c r="C929" s="1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2"/>
      <c r="C930" s="1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2"/>
      <c r="C931" s="1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2"/>
      <c r="C932" s="1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2"/>
      <c r="C933" s="1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2"/>
      <c r="C934" s="1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2"/>
      <c r="C935" s="1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2"/>
      <c r="C936" s="1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2"/>
      <c r="C937" s="1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2"/>
      <c r="C938" s="1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2"/>
      <c r="C939" s="1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2"/>
      <c r="C940" s="1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2"/>
      <c r="C941" s="1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2"/>
      <c r="C942" s="1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2"/>
      <c r="C943" s="1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2"/>
      <c r="C944" s="1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2"/>
      <c r="C945" s="1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2"/>
      <c r="C946" s="1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2"/>
      <c r="C947" s="1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2"/>
      <c r="C948" s="1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2"/>
      <c r="C949" s="1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2"/>
      <c r="C950" s="1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2"/>
      <c r="C951" s="1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2"/>
      <c r="C952" s="1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2"/>
      <c r="C953" s="1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2"/>
      <c r="C954" s="1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2"/>
      <c r="C955" s="1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2"/>
      <c r="C956" s="1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2"/>
      <c r="C957" s="1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2"/>
      <c r="C958" s="1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2"/>
      <c r="C959" s="1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2"/>
      <c r="C960" s="1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2"/>
      <c r="C961" s="1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2"/>
      <c r="C962" s="1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2"/>
      <c r="C963" s="1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2"/>
      <c r="C964" s="1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2"/>
      <c r="C965" s="1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2"/>
      <c r="C966" s="1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2"/>
      <c r="C967" s="1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2"/>
      <c r="C968" s="1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2"/>
      <c r="C969" s="1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2"/>
      <c r="C970" s="1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2"/>
      <c r="C971" s="1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2"/>
      <c r="C972" s="1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2"/>
      <c r="C973" s="1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2"/>
      <c r="C974" s="1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2"/>
      <c r="C975" s="1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2"/>
      <c r="C976" s="1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2"/>
      <c r="C977" s="1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2"/>
      <c r="C978" s="1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2"/>
      <c r="C979" s="1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2"/>
      <c r="C980" s="1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2"/>
      <c r="C981" s="1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2"/>
      <c r="C982" s="1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2"/>
      <c r="C983" s="1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2"/>
      <c r="C984" s="1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2"/>
      <c r="C985" s="1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2"/>
      <c r="C986" s="1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2"/>
      <c r="C987" s="1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2"/>
      <c r="C988" s="1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2"/>
      <c r="C989" s="1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2"/>
      <c r="C990" s="1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2"/>
      <c r="C991" s="1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2"/>
      <c r="C992" s="1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2"/>
      <c r="C993" s="1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2"/>
      <c r="C994" s="1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2"/>
      <c r="C995" s="1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2"/>
      <c r="C996" s="1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2"/>
      <c r="C997" s="1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2"/>
      <c r="C998" s="1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2"/>
      <c r="C999" s="1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2"/>
      <c r="C1000" s="1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N1:Q1"/>
    <mergeCell ref="A2:Q2"/>
    <mergeCell ref="C3:F3"/>
    <mergeCell ref="A5:B5"/>
    <mergeCell ref="C5:H5"/>
    <mergeCell ref="J5:M5"/>
    <mergeCell ref="N5:Q5"/>
    <mergeCell ref="A7:B7"/>
    <mergeCell ref="A8:B8"/>
    <mergeCell ref="C8:H8"/>
    <mergeCell ref="A57:B57"/>
    <mergeCell ref="A58:B58"/>
    <mergeCell ref="D58:H58"/>
    <mergeCell ref="D59:H59"/>
    <mergeCell ref="N7:Q7"/>
    <mergeCell ref="O11:Q11"/>
    <mergeCell ref="K48:L48"/>
    <mergeCell ref="K49:M49"/>
    <mergeCell ref="K53:M53"/>
    <mergeCell ref="K58:L58"/>
    <mergeCell ref="O58:P58"/>
    <mergeCell ref="O59:P59"/>
    <mergeCell ref="A6:B6"/>
    <mergeCell ref="C6:H6"/>
    <mergeCell ref="J6:M6"/>
    <mergeCell ref="N6:Q6"/>
    <mergeCell ref="C7:H7"/>
    <mergeCell ref="J7:M7"/>
    <mergeCell ref="D9:Q9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4.14"/>
    <col customWidth="1" min="3" max="3" width="38.71"/>
    <col customWidth="1" min="4" max="13" width="7.71"/>
    <col customWidth="1" min="14" max="17" width="8.43"/>
    <col customWidth="1" min="18" max="26" width="8.71"/>
  </cols>
  <sheetData>
    <row r="1">
      <c r="A1" s="69"/>
      <c r="B1" s="69"/>
      <c r="C1" s="70" t="s">
        <v>104</v>
      </c>
      <c r="D1" s="71"/>
      <c r="E1" s="72"/>
      <c r="F1" s="72"/>
      <c r="G1" s="3"/>
      <c r="H1" s="72"/>
      <c r="I1" s="72"/>
      <c r="J1" s="72"/>
      <c r="K1" s="72"/>
      <c r="L1" s="72"/>
      <c r="M1" s="72"/>
      <c r="N1" s="7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69"/>
      <c r="B2" s="69"/>
      <c r="C2" s="73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9"/>
      <c r="B3" s="69"/>
      <c r="C3" s="74" t="s">
        <v>10</v>
      </c>
      <c r="D3" s="75" t="s">
        <v>105</v>
      </c>
      <c r="E3" s="3"/>
      <c r="F3" s="3"/>
      <c r="G3" s="3"/>
      <c r="H3" s="3"/>
      <c r="I3" s="68"/>
      <c r="J3" s="68"/>
      <c r="K3" s="68"/>
      <c r="L3" s="68"/>
      <c r="M3" s="68"/>
      <c r="N3" s="76"/>
      <c r="O3" s="68"/>
      <c r="P3" s="68"/>
      <c r="Q3" s="68"/>
      <c r="R3" s="3"/>
      <c r="S3" s="3"/>
      <c r="T3" s="3"/>
      <c r="U3" s="3"/>
      <c r="V3" s="3"/>
      <c r="W3" s="3"/>
      <c r="X3" s="3"/>
      <c r="Y3" s="3"/>
      <c r="Z3" s="3"/>
    </row>
    <row r="4">
      <c r="A4" s="69"/>
      <c r="B4" s="69"/>
      <c r="C4" s="77" t="s">
        <v>106</v>
      </c>
      <c r="D4" s="3" t="s">
        <v>107</v>
      </c>
      <c r="E4" s="3"/>
      <c r="F4" s="3"/>
      <c r="G4" s="3"/>
      <c r="H4" s="3"/>
      <c r="I4" s="68"/>
      <c r="J4" s="68"/>
      <c r="K4" s="68"/>
      <c r="L4" s="68"/>
      <c r="M4" s="68"/>
      <c r="N4" s="76"/>
      <c r="O4" s="68"/>
      <c r="P4" s="68"/>
      <c r="Q4" s="68"/>
      <c r="R4" s="3"/>
      <c r="S4" s="3"/>
      <c r="T4" s="3"/>
      <c r="U4" s="3"/>
      <c r="V4" s="3"/>
      <c r="W4" s="3"/>
      <c r="X4" s="3"/>
      <c r="Y4" s="3"/>
      <c r="Z4" s="3"/>
    </row>
    <row r="5">
      <c r="A5" s="69"/>
      <c r="B5" s="69"/>
      <c r="C5" s="74" t="s">
        <v>14</v>
      </c>
      <c r="D5" s="75" t="s">
        <v>116</v>
      </c>
      <c r="E5" s="78"/>
      <c r="F5" s="78"/>
      <c r="G5" s="78"/>
      <c r="H5" s="3"/>
      <c r="I5" s="68"/>
      <c r="J5" s="68"/>
      <c r="K5" s="68"/>
      <c r="L5" s="68"/>
      <c r="M5" s="68"/>
      <c r="N5" s="76"/>
      <c r="O5" s="68"/>
      <c r="P5" s="68"/>
      <c r="Q5" s="68"/>
      <c r="R5" s="3"/>
      <c r="S5" s="3"/>
      <c r="T5" s="3"/>
      <c r="U5" s="3"/>
      <c r="V5" s="3"/>
      <c r="W5" s="3"/>
      <c r="X5" s="3"/>
      <c r="Y5" s="3"/>
      <c r="Z5" s="3"/>
    </row>
    <row r="6">
      <c r="A6" s="69"/>
      <c r="B6" s="69"/>
      <c r="C6" s="74" t="s">
        <v>108</v>
      </c>
      <c r="D6" s="75" t="s">
        <v>109</v>
      </c>
      <c r="E6" s="78"/>
      <c r="F6" s="78"/>
      <c r="G6" s="78"/>
      <c r="H6" s="3"/>
      <c r="I6" s="68"/>
      <c r="J6" s="68"/>
      <c r="K6" s="68"/>
      <c r="L6" s="68"/>
      <c r="M6" s="68"/>
      <c r="N6" s="76"/>
      <c r="O6" s="68"/>
      <c r="P6" s="68"/>
      <c r="Q6" s="68"/>
      <c r="R6" s="3"/>
      <c r="S6" s="3"/>
      <c r="T6" s="3"/>
      <c r="U6" s="3"/>
      <c r="V6" s="3"/>
      <c r="W6" s="3"/>
      <c r="X6" s="3"/>
      <c r="Y6" s="3"/>
      <c r="Z6" s="3"/>
    </row>
    <row r="7">
      <c r="A7" s="69"/>
      <c r="B7" s="69"/>
      <c r="C7" s="77" t="s">
        <v>110</v>
      </c>
      <c r="D7" s="3" t="s">
        <v>111</v>
      </c>
      <c r="E7" s="3"/>
      <c r="F7" s="3"/>
      <c r="G7" s="3"/>
      <c r="H7" s="3"/>
      <c r="I7" s="68"/>
      <c r="J7" s="68"/>
      <c r="K7" s="68"/>
      <c r="L7" s="68"/>
      <c r="M7" s="68"/>
      <c r="N7" s="68"/>
      <c r="O7" s="68"/>
      <c r="P7" s="68"/>
      <c r="Q7" s="68"/>
      <c r="R7" s="3"/>
      <c r="S7" s="3"/>
      <c r="T7" s="3"/>
      <c r="U7" s="3"/>
      <c r="V7" s="3"/>
      <c r="W7" s="3"/>
      <c r="X7" s="3"/>
      <c r="Y7" s="3"/>
      <c r="Z7" s="3"/>
    </row>
    <row r="8">
      <c r="A8" s="69"/>
      <c r="B8" s="69"/>
      <c r="C8" s="77" t="s">
        <v>112</v>
      </c>
      <c r="D8" s="3" t="s">
        <v>142</v>
      </c>
      <c r="E8" s="3"/>
      <c r="F8" s="3"/>
      <c r="G8" s="3"/>
      <c r="H8" s="3"/>
      <c r="I8" s="68"/>
      <c r="J8" s="68"/>
      <c r="K8" s="68"/>
      <c r="L8" s="68"/>
      <c r="M8" s="68"/>
      <c r="N8" s="68"/>
      <c r="O8" s="68"/>
      <c r="P8" s="68"/>
      <c r="Q8" s="68"/>
      <c r="R8" s="3"/>
      <c r="S8" s="3"/>
      <c r="T8" s="3"/>
      <c r="U8" s="3"/>
      <c r="V8" s="3"/>
      <c r="W8" s="3"/>
      <c r="X8" s="3"/>
      <c r="Y8" s="3"/>
      <c r="Z8" s="3"/>
    </row>
    <row r="9">
      <c r="A9" s="69"/>
      <c r="B9" s="69"/>
      <c r="C9" s="69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79" t="s">
        <v>114</v>
      </c>
      <c r="B10" s="79" t="s">
        <v>17</v>
      </c>
      <c r="C10" s="79" t="s">
        <v>18</v>
      </c>
      <c r="D10" s="80" t="s">
        <v>115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81"/>
      <c r="B11" s="81"/>
      <c r="C11" s="81"/>
      <c r="D11" s="82"/>
      <c r="E11" s="82"/>
      <c r="F11" s="82"/>
      <c r="G11" s="82"/>
      <c r="H11" s="82"/>
      <c r="I11" s="82"/>
      <c r="J11" s="83"/>
      <c r="K11" s="83"/>
      <c r="L11" s="83"/>
      <c r="M11" s="83"/>
      <c r="N11" s="83"/>
      <c r="O11" s="58"/>
      <c r="P11" s="36"/>
      <c r="Q11" s="36"/>
      <c r="R11" s="3"/>
      <c r="S11" s="3"/>
      <c r="T11" s="3"/>
      <c r="U11" s="3"/>
      <c r="V11" s="3"/>
      <c r="W11" s="3"/>
      <c r="X11" s="3"/>
      <c r="Y11" s="3"/>
      <c r="Z11" s="3"/>
    </row>
    <row r="12" ht="27.0" customHeight="1">
      <c r="A12" s="84">
        <v>1.0</v>
      </c>
      <c r="B12" s="84">
        <v>2.400001481E9</v>
      </c>
      <c r="C12" s="85" t="s">
        <v>117</v>
      </c>
      <c r="D12" s="84"/>
      <c r="E12" s="84"/>
      <c r="F12" s="84"/>
      <c r="G12" s="84"/>
      <c r="H12" s="84"/>
      <c r="I12" s="84"/>
      <c r="J12" s="58"/>
      <c r="K12" s="58"/>
      <c r="L12" s="58"/>
      <c r="M12" s="58"/>
      <c r="N12" s="58"/>
      <c r="O12" s="36"/>
      <c r="P12" s="36"/>
      <c r="Q12" s="36"/>
      <c r="R12" s="3"/>
      <c r="S12" s="3"/>
      <c r="T12" s="3"/>
      <c r="U12" s="3"/>
      <c r="V12" s="3"/>
      <c r="W12" s="3"/>
      <c r="X12" s="3"/>
      <c r="Y12" s="3"/>
      <c r="Z12" s="3"/>
    </row>
    <row r="13" ht="27.0" customHeight="1">
      <c r="A13" s="84">
        <v>2.0</v>
      </c>
      <c r="B13" s="84">
        <v>2.500001525E9</v>
      </c>
      <c r="C13" s="85" t="s">
        <v>118</v>
      </c>
      <c r="D13" s="84"/>
      <c r="E13" s="84"/>
      <c r="F13" s="84"/>
      <c r="G13" s="84"/>
      <c r="H13" s="84"/>
      <c r="I13" s="84"/>
      <c r="J13" s="58"/>
      <c r="K13" s="58"/>
      <c r="L13" s="58"/>
      <c r="M13" s="58"/>
      <c r="N13" s="58"/>
      <c r="O13" s="36"/>
      <c r="P13" s="36"/>
      <c r="Q13" s="36"/>
      <c r="R13" s="3"/>
      <c r="S13" s="3"/>
      <c r="T13" s="3"/>
      <c r="U13" s="3"/>
      <c r="V13" s="3"/>
      <c r="W13" s="3"/>
      <c r="X13" s="3"/>
      <c r="Y13" s="3"/>
      <c r="Z13" s="3"/>
    </row>
    <row r="14" ht="27.0" customHeight="1">
      <c r="A14" s="84">
        <v>3.0</v>
      </c>
      <c r="B14" s="84">
        <v>2.500001509E9</v>
      </c>
      <c r="C14" s="85" t="s">
        <v>119</v>
      </c>
      <c r="D14" s="84"/>
      <c r="E14" s="84"/>
      <c r="F14" s="84"/>
      <c r="G14" s="84"/>
      <c r="H14" s="84"/>
      <c r="I14" s="84"/>
      <c r="J14" s="58"/>
      <c r="K14" s="58"/>
      <c r="L14" s="58"/>
      <c r="M14" s="58"/>
      <c r="N14" s="58"/>
      <c r="O14" s="36"/>
      <c r="P14" s="36"/>
      <c r="Q14" s="36"/>
      <c r="R14" s="3"/>
      <c r="S14" s="3"/>
      <c r="T14" s="3"/>
      <c r="U14" s="3"/>
      <c r="V14" s="3"/>
      <c r="W14" s="3"/>
      <c r="X14" s="3"/>
      <c r="Y14" s="3"/>
      <c r="Z14" s="3"/>
    </row>
    <row r="15" ht="27.0" customHeight="1">
      <c r="A15" s="84">
        <v>4.0</v>
      </c>
      <c r="B15" s="84">
        <v>2.500001508E9</v>
      </c>
      <c r="C15" s="85" t="s">
        <v>120</v>
      </c>
      <c r="D15" s="84"/>
      <c r="E15" s="84"/>
      <c r="F15" s="84"/>
      <c r="G15" s="84"/>
      <c r="H15" s="84"/>
      <c r="I15" s="84"/>
      <c r="J15" s="58"/>
      <c r="K15" s="58"/>
      <c r="L15" s="58"/>
      <c r="M15" s="58"/>
      <c r="N15" s="58"/>
      <c r="O15" s="36"/>
      <c r="P15" s="36"/>
      <c r="Q15" s="36"/>
      <c r="R15" s="3"/>
      <c r="S15" s="3"/>
      <c r="T15" s="3"/>
      <c r="U15" s="3"/>
      <c r="V15" s="3"/>
      <c r="W15" s="3"/>
      <c r="X15" s="3"/>
      <c r="Y15" s="3"/>
      <c r="Z15" s="3"/>
    </row>
    <row r="16" ht="27.0" customHeight="1">
      <c r="A16" s="84">
        <v>5.0</v>
      </c>
      <c r="B16" s="84">
        <v>2.500001517E9</v>
      </c>
      <c r="C16" s="85" t="s">
        <v>121</v>
      </c>
      <c r="D16" s="84"/>
      <c r="E16" s="84"/>
      <c r="F16" s="84"/>
      <c r="G16" s="84"/>
      <c r="H16" s="84"/>
      <c r="I16" s="84"/>
      <c r="J16" s="58"/>
      <c r="K16" s="58"/>
      <c r="L16" s="58"/>
      <c r="M16" s="58"/>
      <c r="N16" s="58"/>
      <c r="O16" s="36"/>
      <c r="P16" s="36"/>
      <c r="Q16" s="36"/>
      <c r="R16" s="3"/>
      <c r="S16" s="3"/>
      <c r="T16" s="3"/>
      <c r="U16" s="3"/>
      <c r="V16" s="3"/>
      <c r="W16" s="3"/>
      <c r="X16" s="3"/>
      <c r="Y16" s="3"/>
      <c r="Z16" s="3"/>
    </row>
    <row r="17" ht="27.0" customHeight="1">
      <c r="A17" s="84">
        <v>6.0</v>
      </c>
      <c r="B17" s="84">
        <v>2.50000152E9</v>
      </c>
      <c r="C17" s="85" t="s">
        <v>122</v>
      </c>
      <c r="D17" s="84"/>
      <c r="E17" s="84"/>
      <c r="F17" s="84"/>
      <c r="G17" s="84"/>
      <c r="H17" s="84"/>
      <c r="I17" s="84"/>
      <c r="J17" s="58"/>
      <c r="K17" s="58"/>
      <c r="L17" s="58"/>
      <c r="M17" s="58"/>
      <c r="N17" s="58"/>
      <c r="O17" s="36"/>
      <c r="P17" s="36"/>
      <c r="Q17" s="36"/>
      <c r="R17" s="3"/>
      <c r="S17" s="3"/>
      <c r="T17" s="3"/>
      <c r="U17" s="3"/>
      <c r="V17" s="3"/>
      <c r="W17" s="3"/>
      <c r="X17" s="3"/>
      <c r="Y17" s="3"/>
      <c r="Z17" s="3"/>
    </row>
    <row r="18" ht="27.0" customHeight="1">
      <c r="A18" s="84">
        <v>7.0</v>
      </c>
      <c r="B18" s="84">
        <v>2.500001502E9</v>
      </c>
      <c r="C18" s="85" t="s">
        <v>123</v>
      </c>
      <c r="D18" s="84"/>
      <c r="E18" s="84"/>
      <c r="F18" s="84"/>
      <c r="G18" s="84"/>
      <c r="H18" s="84"/>
      <c r="I18" s="84"/>
      <c r="J18" s="58"/>
      <c r="K18" s="58"/>
      <c r="L18" s="58"/>
      <c r="M18" s="58"/>
      <c r="N18" s="58"/>
      <c r="O18" s="36"/>
      <c r="P18" s="36"/>
      <c r="Q18" s="36"/>
      <c r="R18" s="3"/>
      <c r="S18" s="3"/>
      <c r="T18" s="3"/>
      <c r="U18" s="3"/>
      <c r="V18" s="3"/>
      <c r="W18" s="3"/>
      <c r="X18" s="3"/>
      <c r="Y18" s="3"/>
      <c r="Z18" s="3"/>
    </row>
    <row r="19" ht="27.0" customHeight="1">
      <c r="A19" s="84">
        <v>8.0</v>
      </c>
      <c r="B19" s="84">
        <v>2.400001463E9</v>
      </c>
      <c r="C19" s="85" t="s">
        <v>124</v>
      </c>
      <c r="D19" s="84"/>
      <c r="E19" s="84"/>
      <c r="F19" s="84"/>
      <c r="G19" s="84"/>
      <c r="H19" s="84"/>
      <c r="I19" s="84"/>
      <c r="J19" s="58"/>
      <c r="K19" s="58"/>
      <c r="L19" s="58"/>
      <c r="M19" s="58"/>
      <c r="N19" s="58"/>
      <c r="O19" s="36"/>
      <c r="P19" s="36"/>
      <c r="Q19" s="36"/>
      <c r="R19" s="3"/>
      <c r="S19" s="3"/>
      <c r="T19" s="3"/>
      <c r="U19" s="3"/>
      <c r="V19" s="3"/>
      <c r="W19" s="3"/>
      <c r="X19" s="3"/>
      <c r="Y19" s="3"/>
      <c r="Z19" s="3"/>
    </row>
    <row r="20" ht="27.0" customHeight="1">
      <c r="A20" s="84">
        <v>9.0</v>
      </c>
      <c r="B20" s="84">
        <v>2.500001505E9</v>
      </c>
      <c r="C20" s="85" t="s">
        <v>125</v>
      </c>
      <c r="D20" s="84"/>
      <c r="E20" s="84"/>
      <c r="F20" s="84"/>
      <c r="G20" s="84"/>
      <c r="H20" s="84"/>
      <c r="I20" s="84"/>
      <c r="J20" s="58"/>
      <c r="K20" s="58"/>
      <c r="L20" s="58"/>
      <c r="M20" s="58"/>
      <c r="N20" s="58"/>
      <c r="O20" s="36"/>
      <c r="P20" s="36"/>
      <c r="Q20" s="36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84">
        <v>10.0</v>
      </c>
      <c r="B21" s="84">
        <v>2.500001527E9</v>
      </c>
      <c r="C21" s="85" t="s">
        <v>126</v>
      </c>
      <c r="D21" s="84"/>
      <c r="E21" s="84"/>
      <c r="F21" s="84"/>
      <c r="G21" s="84"/>
      <c r="H21" s="84"/>
      <c r="I21" s="84"/>
      <c r="J21" s="58"/>
      <c r="K21" s="58"/>
      <c r="L21" s="58"/>
      <c r="M21" s="58"/>
      <c r="N21" s="58"/>
      <c r="O21" s="36"/>
      <c r="P21" s="36"/>
      <c r="Q21" s="36"/>
      <c r="R21" s="3"/>
      <c r="S21" s="3"/>
      <c r="T21" s="3"/>
      <c r="U21" s="3"/>
      <c r="V21" s="3"/>
      <c r="W21" s="3"/>
      <c r="X21" s="3"/>
      <c r="Y21" s="3"/>
      <c r="Z21" s="3"/>
    </row>
    <row r="22" ht="30.0" customHeight="1">
      <c r="A22" s="84">
        <v>11.0</v>
      </c>
      <c r="B22" s="84">
        <v>2.500001515E9</v>
      </c>
      <c r="C22" s="85" t="s">
        <v>127</v>
      </c>
      <c r="D22" s="84"/>
      <c r="E22" s="84"/>
      <c r="F22" s="84"/>
      <c r="G22" s="84"/>
      <c r="H22" s="84"/>
      <c r="I22" s="84"/>
      <c r="J22" s="58"/>
      <c r="K22" s="58"/>
      <c r="L22" s="58"/>
      <c r="M22" s="58"/>
      <c r="N22" s="58"/>
      <c r="O22" s="36"/>
      <c r="P22" s="36"/>
      <c r="Q22" s="36"/>
      <c r="R22" s="3"/>
      <c r="S22" s="3"/>
      <c r="T22" s="3"/>
      <c r="U22" s="3"/>
      <c r="V22" s="3"/>
      <c r="W22" s="3"/>
      <c r="X22" s="3"/>
      <c r="Y22" s="3"/>
      <c r="Z22" s="3"/>
    </row>
    <row r="23" ht="30.0" customHeight="1">
      <c r="A23" s="84">
        <v>12.0</v>
      </c>
      <c r="B23" s="84">
        <v>2.500001514E9</v>
      </c>
      <c r="C23" s="85" t="s">
        <v>128</v>
      </c>
      <c r="D23" s="84"/>
      <c r="E23" s="84"/>
      <c r="F23" s="84"/>
      <c r="G23" s="84"/>
      <c r="H23" s="84"/>
      <c r="I23" s="84"/>
      <c r="J23" s="36"/>
      <c r="K23" s="36"/>
      <c r="L23" s="36"/>
      <c r="M23" s="36"/>
      <c r="N23" s="36"/>
      <c r="O23" s="36"/>
      <c r="P23" s="36"/>
      <c r="Q23" s="36"/>
      <c r="R23" s="3"/>
      <c r="S23" s="3"/>
      <c r="T23" s="3"/>
      <c r="U23" s="3"/>
      <c r="V23" s="3"/>
      <c r="W23" s="3"/>
      <c r="X23" s="3"/>
      <c r="Y23" s="3"/>
      <c r="Z23" s="3"/>
    </row>
    <row r="24" ht="30.0" customHeight="1">
      <c r="A24" s="84">
        <v>13.0</v>
      </c>
      <c r="B24" s="84">
        <v>2.500001503E9</v>
      </c>
      <c r="C24" s="85" t="s">
        <v>129</v>
      </c>
      <c r="D24" s="84"/>
      <c r="E24" s="84"/>
      <c r="F24" s="84"/>
      <c r="G24" s="84"/>
      <c r="H24" s="84"/>
      <c r="I24" s="84"/>
      <c r="J24" s="36"/>
      <c r="K24" s="36"/>
      <c r="L24" s="36"/>
      <c r="M24" s="36"/>
      <c r="N24" s="36"/>
      <c r="O24" s="36"/>
      <c r="P24" s="36"/>
      <c r="Q24" s="36"/>
      <c r="R24" s="3"/>
      <c r="S24" s="3"/>
      <c r="T24" s="3"/>
      <c r="U24" s="3"/>
      <c r="V24" s="3"/>
      <c r="W24" s="3"/>
      <c r="X24" s="3"/>
      <c r="Y24" s="3"/>
      <c r="Z24" s="3"/>
    </row>
    <row r="25" ht="30.0" customHeight="1">
      <c r="A25" s="84">
        <v>14.0</v>
      </c>
      <c r="B25" s="84">
        <v>2.500001513E9</v>
      </c>
      <c r="C25" s="85" t="s">
        <v>130</v>
      </c>
      <c r="D25" s="84"/>
      <c r="E25" s="84"/>
      <c r="F25" s="84"/>
      <c r="G25" s="84"/>
      <c r="H25" s="84"/>
      <c r="I25" s="84"/>
      <c r="J25" s="36"/>
      <c r="K25" s="36"/>
      <c r="L25" s="36"/>
      <c r="M25" s="36"/>
      <c r="N25" s="36"/>
      <c r="O25" s="36"/>
      <c r="P25" s="36"/>
      <c r="Q25" s="36"/>
      <c r="R25" s="3"/>
      <c r="S25" s="3"/>
      <c r="T25" s="3"/>
      <c r="U25" s="3"/>
      <c r="V25" s="3"/>
      <c r="W25" s="3"/>
      <c r="X25" s="3"/>
      <c r="Y25" s="3"/>
      <c r="Z25" s="3"/>
    </row>
    <row r="26" ht="30.0" customHeight="1">
      <c r="A26" s="84">
        <v>15.0</v>
      </c>
      <c r="B26" s="84">
        <v>2.500001519E9</v>
      </c>
      <c r="C26" s="85" t="s">
        <v>131</v>
      </c>
      <c r="D26" s="84"/>
      <c r="E26" s="84"/>
      <c r="F26" s="84"/>
      <c r="G26" s="84"/>
      <c r="H26" s="84"/>
      <c r="I26" s="84"/>
      <c r="J26" s="36"/>
      <c r="K26" s="36"/>
      <c r="L26" s="36"/>
      <c r="M26" s="36"/>
      <c r="N26" s="36"/>
      <c r="O26" s="36"/>
      <c r="P26" s="36"/>
      <c r="Q26" s="36"/>
      <c r="R26" s="3"/>
      <c r="S26" s="3"/>
      <c r="T26" s="3"/>
      <c r="U26" s="3"/>
      <c r="V26" s="3"/>
      <c r="W26" s="3"/>
      <c r="X26" s="3"/>
      <c r="Y26" s="3"/>
      <c r="Z26" s="3"/>
    </row>
    <row r="27" ht="30.0" customHeight="1">
      <c r="A27" s="84">
        <v>16.0</v>
      </c>
      <c r="B27" s="84">
        <v>2.500001504E9</v>
      </c>
      <c r="C27" s="85" t="s">
        <v>132</v>
      </c>
      <c r="D27" s="84"/>
      <c r="E27" s="84"/>
      <c r="F27" s="84"/>
      <c r="G27" s="84"/>
      <c r="H27" s="84"/>
      <c r="I27" s="84"/>
      <c r="J27" s="36"/>
      <c r="K27" s="36"/>
      <c r="L27" s="36"/>
      <c r="M27" s="36"/>
      <c r="N27" s="36"/>
      <c r="O27" s="36"/>
      <c r="P27" s="36"/>
      <c r="Q27" s="36"/>
      <c r="R27" s="3"/>
      <c r="S27" s="3"/>
      <c r="T27" s="3"/>
      <c r="U27" s="3"/>
      <c r="V27" s="3"/>
      <c r="W27" s="3"/>
      <c r="X27" s="3"/>
      <c r="Y27" s="3"/>
      <c r="Z27" s="3"/>
    </row>
    <row r="28" ht="30.0" customHeight="1">
      <c r="A28" s="84">
        <v>17.0</v>
      </c>
      <c r="B28" s="84">
        <v>2.500001526E9</v>
      </c>
      <c r="C28" s="85" t="s">
        <v>133</v>
      </c>
      <c r="D28" s="84"/>
      <c r="E28" s="84"/>
      <c r="F28" s="84"/>
      <c r="G28" s="84"/>
      <c r="H28" s="84"/>
      <c r="I28" s="84"/>
      <c r="J28" s="36"/>
      <c r="K28" s="36"/>
      <c r="L28" s="36"/>
      <c r="M28" s="36"/>
      <c r="N28" s="36"/>
      <c r="O28" s="36"/>
      <c r="P28" s="36"/>
      <c r="Q28" s="36"/>
      <c r="R28" s="3"/>
      <c r="S28" s="3"/>
      <c r="T28" s="3"/>
      <c r="U28" s="3"/>
      <c r="V28" s="3"/>
      <c r="W28" s="3"/>
      <c r="X28" s="3"/>
      <c r="Y28" s="3"/>
      <c r="Z28" s="3"/>
    </row>
    <row r="29" ht="30.0" customHeight="1">
      <c r="A29" s="84">
        <v>18.0</v>
      </c>
      <c r="B29" s="84">
        <v>2.500001512E9</v>
      </c>
      <c r="C29" s="85" t="s">
        <v>134</v>
      </c>
      <c r="D29" s="84"/>
      <c r="E29" s="84"/>
      <c r="F29" s="84"/>
      <c r="G29" s="84"/>
      <c r="H29" s="84"/>
      <c r="I29" s="84"/>
      <c r="J29" s="36"/>
      <c r="K29" s="36"/>
      <c r="L29" s="36"/>
      <c r="M29" s="36"/>
      <c r="N29" s="36"/>
      <c r="O29" s="36"/>
      <c r="P29" s="36"/>
      <c r="Q29" s="36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79" t="s">
        <v>114</v>
      </c>
      <c r="B30" s="79" t="s">
        <v>17</v>
      </c>
      <c r="C30" s="79" t="s">
        <v>18</v>
      </c>
      <c r="D30" s="80" t="s">
        <v>115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  <c r="R30" s="3"/>
      <c r="S30" s="3"/>
      <c r="T30" s="3"/>
      <c r="U30" s="3"/>
      <c r="V30" s="3"/>
      <c r="W30" s="3"/>
      <c r="X30" s="3"/>
      <c r="Y30" s="3"/>
      <c r="Z30" s="3"/>
    </row>
    <row r="31" ht="30.0" customHeight="1">
      <c r="A31" s="81"/>
      <c r="B31" s="81"/>
      <c r="C31" s="81"/>
      <c r="D31" s="82"/>
      <c r="E31" s="82"/>
      <c r="F31" s="82"/>
      <c r="G31" s="82"/>
      <c r="H31" s="82"/>
      <c r="I31" s="82"/>
      <c r="J31" s="83"/>
      <c r="K31" s="83"/>
      <c r="L31" s="83"/>
      <c r="M31" s="83"/>
      <c r="N31" s="83"/>
      <c r="O31" s="58"/>
      <c r="P31" s="36"/>
      <c r="Q31" s="36"/>
      <c r="R31" s="3"/>
      <c r="S31" s="3"/>
      <c r="T31" s="3"/>
      <c r="U31" s="3"/>
      <c r="V31" s="3"/>
      <c r="W31" s="3"/>
      <c r="X31" s="3"/>
      <c r="Y31" s="3"/>
      <c r="Z31" s="3"/>
    </row>
    <row r="32" ht="30.0" customHeight="1">
      <c r="A32" s="84">
        <v>19.0</v>
      </c>
      <c r="B32" s="84">
        <v>2.500001511E9</v>
      </c>
      <c r="C32" s="85" t="s">
        <v>135</v>
      </c>
      <c r="D32" s="84"/>
      <c r="E32" s="84"/>
      <c r="F32" s="84"/>
      <c r="G32" s="84"/>
      <c r="H32" s="84"/>
      <c r="I32" s="84"/>
      <c r="J32" s="36"/>
      <c r="K32" s="36"/>
      <c r="L32" s="36"/>
      <c r="M32" s="36"/>
      <c r="N32" s="36"/>
      <c r="O32" s="36"/>
      <c r="P32" s="36"/>
      <c r="Q32" s="36"/>
      <c r="R32" s="3"/>
      <c r="S32" s="3"/>
      <c r="T32" s="3"/>
      <c r="U32" s="3"/>
      <c r="V32" s="3"/>
      <c r="W32" s="3"/>
      <c r="X32" s="3"/>
      <c r="Y32" s="3"/>
      <c r="Z32" s="3"/>
    </row>
    <row r="33" ht="30.0" customHeight="1">
      <c r="A33" s="84">
        <v>20.0</v>
      </c>
      <c r="B33" s="84">
        <v>2.500001516E9</v>
      </c>
      <c r="C33" s="85" t="s">
        <v>136</v>
      </c>
      <c r="D33" s="84"/>
      <c r="E33" s="84"/>
      <c r="F33" s="84"/>
      <c r="G33" s="84"/>
      <c r="H33" s="84"/>
      <c r="I33" s="84"/>
      <c r="J33" s="36"/>
      <c r="K33" s="36"/>
      <c r="L33" s="36"/>
      <c r="M33" s="36"/>
      <c r="N33" s="36"/>
      <c r="O33" s="36"/>
      <c r="P33" s="36"/>
      <c r="Q33" s="36"/>
      <c r="R33" s="3"/>
      <c r="S33" s="3"/>
      <c r="T33" s="3"/>
      <c r="U33" s="3"/>
      <c r="V33" s="3"/>
      <c r="W33" s="3"/>
      <c r="X33" s="3"/>
      <c r="Y33" s="3"/>
      <c r="Z33" s="3"/>
    </row>
    <row r="34" ht="30.0" customHeight="1">
      <c r="A34" s="84">
        <v>21.0</v>
      </c>
      <c r="B34" s="84">
        <v>2.50000151E9</v>
      </c>
      <c r="C34" s="85" t="s">
        <v>137</v>
      </c>
      <c r="D34" s="84"/>
      <c r="E34" s="84"/>
      <c r="F34" s="84"/>
      <c r="G34" s="84"/>
      <c r="H34" s="84"/>
      <c r="I34" s="84"/>
      <c r="J34" s="36"/>
      <c r="K34" s="36"/>
      <c r="L34" s="36"/>
      <c r="M34" s="36"/>
      <c r="N34" s="36"/>
      <c r="O34" s="36"/>
      <c r="P34" s="36"/>
      <c r="Q34" s="36"/>
      <c r="R34" s="3"/>
      <c r="S34" s="3"/>
      <c r="T34" s="3"/>
      <c r="U34" s="3"/>
      <c r="V34" s="3"/>
      <c r="W34" s="3"/>
      <c r="X34" s="3"/>
      <c r="Y34" s="3"/>
      <c r="Z34" s="3"/>
    </row>
    <row r="35" ht="30.0" customHeight="1">
      <c r="A35" s="84">
        <v>22.0</v>
      </c>
      <c r="B35" s="84">
        <v>2.500001524E9</v>
      </c>
      <c r="C35" s="85" t="s">
        <v>138</v>
      </c>
      <c r="D35" s="84"/>
      <c r="E35" s="84"/>
      <c r="F35" s="84"/>
      <c r="G35" s="84"/>
      <c r="H35" s="84"/>
      <c r="I35" s="84"/>
      <c r="J35" s="36"/>
      <c r="K35" s="36"/>
      <c r="L35" s="36"/>
      <c r="M35" s="36"/>
      <c r="N35" s="36"/>
      <c r="O35" s="36"/>
      <c r="P35" s="36"/>
      <c r="Q35" s="36"/>
      <c r="R35" s="3"/>
      <c r="S35" s="3"/>
      <c r="T35" s="3"/>
      <c r="U35" s="3"/>
      <c r="V35" s="3"/>
      <c r="W35" s="3"/>
      <c r="X35" s="3"/>
      <c r="Y35" s="3"/>
      <c r="Z35" s="3"/>
    </row>
    <row r="36" ht="30.0" customHeight="1">
      <c r="A36" s="84">
        <v>23.0</v>
      </c>
      <c r="B36" s="84">
        <v>2.500001507E9</v>
      </c>
      <c r="C36" s="85" t="s">
        <v>139</v>
      </c>
      <c r="D36" s="84"/>
      <c r="E36" s="84"/>
      <c r="F36" s="84"/>
      <c r="G36" s="84"/>
      <c r="H36" s="84"/>
      <c r="I36" s="84"/>
      <c r="J36" s="36"/>
      <c r="K36" s="36"/>
      <c r="L36" s="36"/>
      <c r="M36" s="36"/>
      <c r="N36" s="36"/>
      <c r="O36" s="36"/>
      <c r="P36" s="36"/>
      <c r="Q36" s="36"/>
      <c r="R36" s="3"/>
      <c r="S36" s="3"/>
      <c r="T36" s="3"/>
      <c r="U36" s="3"/>
      <c r="V36" s="3"/>
      <c r="W36" s="3"/>
      <c r="X36" s="3"/>
      <c r="Y36" s="3"/>
      <c r="Z36" s="3"/>
    </row>
    <row r="37" ht="30.0" customHeight="1">
      <c r="A37" s="84">
        <v>24.0</v>
      </c>
      <c r="B37" s="84">
        <v>2.500001506E9</v>
      </c>
      <c r="C37" s="85" t="s">
        <v>140</v>
      </c>
      <c r="D37" s="84"/>
      <c r="E37" s="84"/>
      <c r="F37" s="84"/>
      <c r="G37" s="84"/>
      <c r="H37" s="84"/>
      <c r="I37" s="84"/>
      <c r="J37" s="36"/>
      <c r="K37" s="36"/>
      <c r="L37" s="36"/>
      <c r="M37" s="36"/>
      <c r="N37" s="36"/>
      <c r="O37" s="36"/>
      <c r="P37" s="36"/>
      <c r="Q37" s="36"/>
      <c r="R37" s="3"/>
      <c r="S37" s="3"/>
      <c r="T37" s="3"/>
      <c r="U37" s="3"/>
      <c r="V37" s="3"/>
      <c r="W37" s="3"/>
      <c r="X37" s="3"/>
      <c r="Y37" s="3"/>
      <c r="Z37" s="3"/>
    </row>
    <row r="38" ht="30.75" customHeight="1">
      <c r="A38" s="84">
        <v>25.0</v>
      </c>
      <c r="B38" s="84">
        <v>2.500001518E9</v>
      </c>
      <c r="C38" s="85" t="s">
        <v>141</v>
      </c>
      <c r="D38" s="84"/>
      <c r="E38" s="84"/>
      <c r="F38" s="84"/>
      <c r="G38" s="84"/>
      <c r="H38" s="84"/>
      <c r="I38" s="84"/>
      <c r="J38" s="36"/>
      <c r="K38" s="36"/>
      <c r="L38" s="36"/>
      <c r="M38" s="36"/>
      <c r="N38" s="36"/>
      <c r="O38" s="36"/>
      <c r="P38" s="36"/>
      <c r="Q38" s="36"/>
      <c r="R38" s="3"/>
      <c r="S38" s="3"/>
      <c r="T38" s="3"/>
      <c r="U38" s="3"/>
      <c r="V38" s="3"/>
      <c r="W38" s="3"/>
      <c r="X38" s="3"/>
      <c r="Y38" s="3"/>
      <c r="Z38" s="3"/>
    </row>
    <row r="39" ht="30.75" customHeight="1">
      <c r="A39" s="84">
        <v>26.0</v>
      </c>
      <c r="B39" s="84"/>
      <c r="C39" s="84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36"/>
      <c r="P39" s="36"/>
      <c r="Q39" s="36"/>
      <c r="R39" s="3"/>
      <c r="S39" s="3"/>
      <c r="T39" s="3"/>
      <c r="U39" s="3"/>
      <c r="V39" s="3"/>
      <c r="W39" s="3"/>
      <c r="X39" s="3"/>
      <c r="Y39" s="3"/>
      <c r="Z39" s="3"/>
    </row>
    <row r="40" ht="30.75" customHeight="1">
      <c r="A40" s="84">
        <v>27.0</v>
      </c>
      <c r="B40" s="84"/>
      <c r="C40" s="84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36"/>
      <c r="P40" s="36"/>
      <c r="Q40" s="36"/>
      <c r="R40" s="3"/>
      <c r="S40" s="3"/>
      <c r="T40" s="3"/>
      <c r="U40" s="3"/>
      <c r="V40" s="3"/>
      <c r="W40" s="3"/>
      <c r="X40" s="3"/>
      <c r="Y40" s="3"/>
      <c r="Z40" s="3"/>
    </row>
    <row r="41" ht="30.75" customHeight="1">
      <c r="A41" s="84">
        <v>28.0</v>
      </c>
      <c r="B41" s="84"/>
      <c r="C41" s="84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36"/>
      <c r="P41" s="36"/>
      <c r="Q41" s="36"/>
      <c r="R41" s="3"/>
      <c r="S41" s="3"/>
      <c r="T41" s="3"/>
      <c r="U41" s="3"/>
      <c r="V41" s="3"/>
      <c r="W41" s="3"/>
      <c r="X41" s="3"/>
      <c r="Y41" s="3"/>
      <c r="Z41" s="3"/>
    </row>
    <row r="42" ht="30.75" customHeight="1">
      <c r="A42" s="84">
        <v>29.0</v>
      </c>
      <c r="B42" s="84"/>
      <c r="C42" s="84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36"/>
      <c r="P42" s="36"/>
      <c r="Q42" s="36"/>
      <c r="R42" s="3"/>
      <c r="S42" s="3"/>
      <c r="T42" s="3"/>
      <c r="U42" s="3"/>
      <c r="V42" s="3"/>
      <c r="W42" s="3"/>
      <c r="X42" s="3"/>
      <c r="Y42" s="3"/>
      <c r="Z42" s="3"/>
    </row>
    <row r="43" ht="30.75" customHeight="1">
      <c r="A43" s="84">
        <v>30.0</v>
      </c>
      <c r="B43" s="84"/>
      <c r="C43" s="84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36"/>
      <c r="P43" s="36"/>
      <c r="Q43" s="36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69"/>
      <c r="B44" s="69"/>
      <c r="C44" s="69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69"/>
      <c r="B45" s="69"/>
      <c r="C45" s="69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69"/>
      <c r="B46" s="69"/>
      <c r="C46" s="69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69"/>
      <c r="B47" s="69"/>
      <c r="C47" s="69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9"/>
      <c r="B48" s="69"/>
      <c r="C48" s="69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69"/>
      <c r="B49" s="69"/>
      <c r="C49" s="69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69"/>
      <c r="B50" s="69"/>
      <c r="C50" s="69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69"/>
      <c r="B51" s="69"/>
      <c r="C51" s="69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69"/>
      <c r="B52" s="69"/>
      <c r="C52" s="69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69"/>
      <c r="B53" s="69"/>
      <c r="C53" s="69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69"/>
      <c r="B54" s="69"/>
      <c r="C54" s="69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69"/>
      <c r="B55" s="69"/>
      <c r="C55" s="69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69"/>
      <c r="B56" s="69"/>
      <c r="C56" s="69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69"/>
      <c r="B57" s="69"/>
      <c r="C57" s="69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69"/>
      <c r="B58" s="69"/>
      <c r="C58" s="69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69"/>
      <c r="B59" s="69"/>
      <c r="C59" s="69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69"/>
      <c r="B60" s="69"/>
      <c r="C60" s="69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69"/>
      <c r="B61" s="69"/>
      <c r="C61" s="69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69"/>
      <c r="B62" s="69"/>
      <c r="C62" s="69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69"/>
      <c r="B63" s="69"/>
      <c r="C63" s="69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69"/>
      <c r="B64" s="69"/>
      <c r="C64" s="69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69"/>
      <c r="B65" s="69"/>
      <c r="C65" s="69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69"/>
      <c r="B66" s="69"/>
      <c r="C66" s="69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69"/>
      <c r="B67" s="69"/>
      <c r="C67" s="69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69"/>
      <c r="B68" s="69"/>
      <c r="C68" s="69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69"/>
      <c r="B69" s="69"/>
      <c r="C69" s="69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69"/>
      <c r="B70" s="69"/>
      <c r="C70" s="69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69"/>
      <c r="B71" s="69"/>
      <c r="C71" s="69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69"/>
      <c r="B72" s="69"/>
      <c r="C72" s="69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69"/>
      <c r="B73" s="69"/>
      <c r="C73" s="69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69"/>
      <c r="B74" s="69"/>
      <c r="C74" s="69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69"/>
      <c r="B75" s="69"/>
      <c r="C75" s="69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69"/>
      <c r="B76" s="69"/>
      <c r="C76" s="69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69"/>
      <c r="B77" s="69"/>
      <c r="C77" s="69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69"/>
      <c r="B78" s="69"/>
      <c r="C78" s="69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69"/>
      <c r="B79" s="69"/>
      <c r="C79" s="69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69"/>
      <c r="B80" s="69"/>
      <c r="C80" s="69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69"/>
      <c r="B81" s="69"/>
      <c r="C81" s="69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69"/>
      <c r="B82" s="69"/>
      <c r="C82" s="69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69"/>
      <c r="B83" s="69"/>
      <c r="C83" s="69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69"/>
      <c r="B84" s="69"/>
      <c r="C84" s="69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69"/>
      <c r="B85" s="69"/>
      <c r="C85" s="69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69"/>
      <c r="B86" s="69"/>
      <c r="C86" s="69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69"/>
      <c r="B87" s="69"/>
      <c r="C87" s="69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69"/>
      <c r="B88" s="69"/>
      <c r="C88" s="69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69"/>
      <c r="B89" s="69"/>
      <c r="C89" s="69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69"/>
      <c r="B90" s="69"/>
      <c r="C90" s="69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69"/>
      <c r="B91" s="69"/>
      <c r="C91" s="69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69"/>
      <c r="B92" s="69"/>
      <c r="C92" s="69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69"/>
      <c r="B93" s="69"/>
      <c r="C93" s="69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69"/>
      <c r="B94" s="69"/>
      <c r="C94" s="69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69"/>
      <c r="B95" s="69"/>
      <c r="C95" s="69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69"/>
      <c r="B96" s="69"/>
      <c r="C96" s="69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69"/>
      <c r="B97" s="69"/>
      <c r="C97" s="69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69"/>
      <c r="B98" s="69"/>
      <c r="C98" s="69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69"/>
      <c r="B99" s="69"/>
      <c r="C99" s="69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69"/>
      <c r="B100" s="69"/>
      <c r="C100" s="69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69"/>
      <c r="B101" s="69"/>
      <c r="C101" s="69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69"/>
      <c r="B102" s="69"/>
      <c r="C102" s="69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69"/>
      <c r="B103" s="69"/>
      <c r="C103" s="69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69"/>
      <c r="B104" s="69"/>
      <c r="C104" s="69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69"/>
      <c r="B105" s="69"/>
      <c r="C105" s="69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69"/>
      <c r="B106" s="69"/>
      <c r="C106" s="69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69"/>
      <c r="B107" s="69"/>
      <c r="C107" s="69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69"/>
      <c r="B108" s="69"/>
      <c r="C108" s="69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69"/>
      <c r="B109" s="69"/>
      <c r="C109" s="69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69"/>
      <c r="B110" s="69"/>
      <c r="C110" s="69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69"/>
      <c r="B111" s="69"/>
      <c r="C111" s="69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69"/>
      <c r="B112" s="69"/>
      <c r="C112" s="69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69"/>
      <c r="B113" s="69"/>
      <c r="C113" s="69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69"/>
      <c r="B114" s="69"/>
      <c r="C114" s="69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69"/>
      <c r="B115" s="69"/>
      <c r="C115" s="69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69"/>
      <c r="B116" s="69"/>
      <c r="C116" s="69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69"/>
      <c r="B117" s="69"/>
      <c r="C117" s="69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69"/>
      <c r="B118" s="69"/>
      <c r="C118" s="69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69"/>
      <c r="B119" s="69"/>
      <c r="C119" s="69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69"/>
      <c r="B120" s="69"/>
      <c r="C120" s="69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69"/>
      <c r="B121" s="69"/>
      <c r="C121" s="69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69"/>
      <c r="B122" s="69"/>
      <c r="C122" s="69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69"/>
      <c r="B123" s="69"/>
      <c r="C123" s="69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69"/>
      <c r="B124" s="69"/>
      <c r="C124" s="69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69"/>
      <c r="B125" s="69"/>
      <c r="C125" s="69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69"/>
      <c r="B126" s="69"/>
      <c r="C126" s="69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69"/>
      <c r="B127" s="69"/>
      <c r="C127" s="69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69"/>
      <c r="B128" s="69"/>
      <c r="C128" s="69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69"/>
      <c r="B129" s="69"/>
      <c r="C129" s="69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69"/>
      <c r="B130" s="69"/>
      <c r="C130" s="69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69"/>
      <c r="B131" s="69"/>
      <c r="C131" s="69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69"/>
      <c r="B132" s="69"/>
      <c r="C132" s="69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69"/>
      <c r="B133" s="69"/>
      <c r="C133" s="69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69"/>
      <c r="B134" s="69"/>
      <c r="C134" s="69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69"/>
      <c r="B135" s="69"/>
      <c r="C135" s="69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69"/>
      <c r="B136" s="69"/>
      <c r="C136" s="69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69"/>
      <c r="B137" s="69"/>
      <c r="C137" s="69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69"/>
      <c r="B138" s="69"/>
      <c r="C138" s="69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69"/>
      <c r="B139" s="69"/>
      <c r="C139" s="69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69"/>
      <c r="B140" s="69"/>
      <c r="C140" s="69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69"/>
      <c r="B141" s="69"/>
      <c r="C141" s="69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69"/>
      <c r="B142" s="69"/>
      <c r="C142" s="69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69"/>
      <c r="B143" s="69"/>
      <c r="C143" s="69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69"/>
      <c r="B144" s="69"/>
      <c r="C144" s="69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69"/>
      <c r="B145" s="69"/>
      <c r="C145" s="69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69"/>
      <c r="B146" s="69"/>
      <c r="C146" s="69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69"/>
      <c r="B147" s="69"/>
      <c r="C147" s="69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69"/>
      <c r="B148" s="69"/>
      <c r="C148" s="69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69"/>
      <c r="B149" s="69"/>
      <c r="C149" s="69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69"/>
      <c r="B150" s="69"/>
      <c r="C150" s="69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69"/>
      <c r="B151" s="69"/>
      <c r="C151" s="69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69"/>
      <c r="B152" s="69"/>
      <c r="C152" s="69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69"/>
      <c r="B153" s="69"/>
      <c r="C153" s="69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69"/>
      <c r="B154" s="69"/>
      <c r="C154" s="69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69"/>
      <c r="B155" s="69"/>
      <c r="C155" s="69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69"/>
      <c r="B156" s="69"/>
      <c r="C156" s="69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69"/>
      <c r="B157" s="69"/>
      <c r="C157" s="69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69"/>
      <c r="B158" s="69"/>
      <c r="C158" s="69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69"/>
      <c r="B159" s="69"/>
      <c r="C159" s="69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69"/>
      <c r="B160" s="69"/>
      <c r="C160" s="69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69"/>
      <c r="B161" s="69"/>
      <c r="C161" s="69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69"/>
      <c r="B162" s="69"/>
      <c r="C162" s="69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69"/>
      <c r="B163" s="69"/>
      <c r="C163" s="69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69"/>
      <c r="B164" s="69"/>
      <c r="C164" s="69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69"/>
      <c r="B165" s="69"/>
      <c r="C165" s="69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69"/>
      <c r="B166" s="69"/>
      <c r="C166" s="69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69"/>
      <c r="B167" s="69"/>
      <c r="C167" s="69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69"/>
      <c r="B168" s="69"/>
      <c r="C168" s="69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69"/>
      <c r="B169" s="69"/>
      <c r="C169" s="69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69"/>
      <c r="B170" s="69"/>
      <c r="C170" s="69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69"/>
      <c r="B171" s="69"/>
      <c r="C171" s="69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69"/>
      <c r="B172" s="69"/>
      <c r="C172" s="69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69"/>
      <c r="B173" s="69"/>
      <c r="C173" s="69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69"/>
      <c r="B174" s="69"/>
      <c r="C174" s="69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69"/>
      <c r="B175" s="69"/>
      <c r="C175" s="69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69"/>
      <c r="B176" s="69"/>
      <c r="C176" s="69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69"/>
      <c r="B177" s="69"/>
      <c r="C177" s="69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69"/>
      <c r="B178" s="69"/>
      <c r="C178" s="69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69"/>
      <c r="B179" s="69"/>
      <c r="C179" s="69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69"/>
      <c r="B180" s="69"/>
      <c r="C180" s="69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69"/>
      <c r="B181" s="69"/>
      <c r="C181" s="69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69"/>
      <c r="B182" s="69"/>
      <c r="C182" s="69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69"/>
      <c r="B183" s="69"/>
      <c r="C183" s="69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69"/>
      <c r="B184" s="69"/>
      <c r="C184" s="69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69"/>
      <c r="B185" s="69"/>
      <c r="C185" s="69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69"/>
      <c r="B186" s="69"/>
      <c r="C186" s="69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69"/>
      <c r="B187" s="69"/>
      <c r="C187" s="69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69"/>
      <c r="B188" s="69"/>
      <c r="C188" s="69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69"/>
      <c r="B189" s="69"/>
      <c r="C189" s="69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69"/>
      <c r="B190" s="69"/>
      <c r="C190" s="69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69"/>
      <c r="B191" s="69"/>
      <c r="C191" s="69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69"/>
      <c r="B192" s="69"/>
      <c r="C192" s="69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69"/>
      <c r="B193" s="69"/>
      <c r="C193" s="69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69"/>
      <c r="B194" s="69"/>
      <c r="C194" s="69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69"/>
      <c r="B195" s="69"/>
      <c r="C195" s="69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69"/>
      <c r="B196" s="69"/>
      <c r="C196" s="69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69"/>
      <c r="B197" s="69"/>
      <c r="C197" s="69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69"/>
      <c r="B198" s="69"/>
      <c r="C198" s="69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69"/>
      <c r="B199" s="69"/>
      <c r="C199" s="69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69"/>
      <c r="B200" s="69"/>
      <c r="C200" s="69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69"/>
      <c r="B201" s="69"/>
      <c r="C201" s="69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69"/>
      <c r="B202" s="69"/>
      <c r="C202" s="69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69"/>
      <c r="B203" s="69"/>
      <c r="C203" s="69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69"/>
      <c r="B204" s="69"/>
      <c r="C204" s="69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69"/>
      <c r="B205" s="69"/>
      <c r="C205" s="69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69"/>
      <c r="B206" s="69"/>
      <c r="C206" s="69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69"/>
      <c r="B207" s="69"/>
      <c r="C207" s="69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69"/>
      <c r="B208" s="69"/>
      <c r="C208" s="69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69"/>
      <c r="B209" s="69"/>
      <c r="C209" s="69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69"/>
      <c r="B210" s="69"/>
      <c r="C210" s="69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69"/>
      <c r="B211" s="69"/>
      <c r="C211" s="69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69"/>
      <c r="B212" s="69"/>
      <c r="C212" s="69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69"/>
      <c r="B213" s="69"/>
      <c r="C213" s="69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69"/>
      <c r="B214" s="69"/>
      <c r="C214" s="69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69"/>
      <c r="B215" s="69"/>
      <c r="C215" s="69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69"/>
      <c r="B216" s="69"/>
      <c r="C216" s="69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69"/>
      <c r="B217" s="69"/>
      <c r="C217" s="69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69"/>
      <c r="B218" s="69"/>
      <c r="C218" s="69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69"/>
      <c r="B219" s="69"/>
      <c r="C219" s="69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69"/>
      <c r="B220" s="69"/>
      <c r="C220" s="69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69"/>
      <c r="B221" s="69"/>
      <c r="C221" s="69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69"/>
      <c r="B222" s="69"/>
      <c r="C222" s="69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69"/>
      <c r="B223" s="69"/>
      <c r="C223" s="69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69"/>
      <c r="B224" s="69"/>
      <c r="C224" s="69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69"/>
      <c r="B225" s="69"/>
      <c r="C225" s="69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69"/>
      <c r="B226" s="69"/>
      <c r="C226" s="69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69"/>
      <c r="B227" s="69"/>
      <c r="C227" s="69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69"/>
      <c r="B228" s="69"/>
      <c r="C228" s="69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69"/>
      <c r="B229" s="69"/>
      <c r="C229" s="69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69"/>
      <c r="B230" s="69"/>
      <c r="C230" s="69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69"/>
      <c r="B231" s="69"/>
      <c r="C231" s="69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69"/>
      <c r="B232" s="69"/>
      <c r="C232" s="69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69"/>
      <c r="B233" s="69"/>
      <c r="C233" s="69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69"/>
      <c r="B234" s="69"/>
      <c r="C234" s="69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69"/>
      <c r="B235" s="69"/>
      <c r="C235" s="69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69"/>
      <c r="B236" s="69"/>
      <c r="C236" s="69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69"/>
      <c r="B237" s="69"/>
      <c r="C237" s="69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69"/>
      <c r="B238" s="69"/>
      <c r="C238" s="69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69"/>
      <c r="B239" s="69"/>
      <c r="C239" s="69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69"/>
      <c r="B240" s="69"/>
      <c r="C240" s="69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69"/>
      <c r="B241" s="69"/>
      <c r="C241" s="69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69"/>
      <c r="B242" s="69"/>
      <c r="C242" s="69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69"/>
      <c r="B243" s="69"/>
      <c r="C243" s="69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69"/>
      <c r="B244" s="69"/>
      <c r="C244" s="69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69"/>
      <c r="B245" s="69"/>
      <c r="C245" s="69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69"/>
      <c r="B246" s="69"/>
      <c r="C246" s="69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69"/>
      <c r="B247" s="69"/>
      <c r="C247" s="69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69"/>
      <c r="B248" s="69"/>
      <c r="C248" s="69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69"/>
      <c r="B249" s="69"/>
      <c r="C249" s="69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69"/>
      <c r="B250" s="69"/>
      <c r="C250" s="69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69"/>
      <c r="B251" s="69"/>
      <c r="C251" s="69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69"/>
      <c r="B252" s="69"/>
      <c r="C252" s="69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69"/>
      <c r="B253" s="69"/>
      <c r="C253" s="69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69"/>
      <c r="B254" s="69"/>
      <c r="C254" s="69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69"/>
      <c r="B255" s="69"/>
      <c r="C255" s="69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69"/>
      <c r="B256" s="69"/>
      <c r="C256" s="69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69"/>
      <c r="B257" s="69"/>
      <c r="C257" s="69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69"/>
      <c r="B258" s="69"/>
      <c r="C258" s="69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69"/>
      <c r="B259" s="69"/>
      <c r="C259" s="69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69"/>
      <c r="B260" s="69"/>
      <c r="C260" s="69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69"/>
      <c r="B261" s="69"/>
      <c r="C261" s="69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69"/>
      <c r="B262" s="69"/>
      <c r="C262" s="69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69"/>
      <c r="B263" s="69"/>
      <c r="C263" s="69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69"/>
      <c r="B264" s="69"/>
      <c r="C264" s="69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69"/>
      <c r="B265" s="69"/>
      <c r="C265" s="69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69"/>
      <c r="B266" s="69"/>
      <c r="C266" s="69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69"/>
      <c r="B267" s="69"/>
      <c r="C267" s="69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69"/>
      <c r="B268" s="69"/>
      <c r="C268" s="69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69"/>
      <c r="B269" s="69"/>
      <c r="C269" s="69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69"/>
      <c r="B270" s="69"/>
      <c r="C270" s="69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69"/>
      <c r="B271" s="69"/>
      <c r="C271" s="69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69"/>
      <c r="B272" s="69"/>
      <c r="C272" s="69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69"/>
      <c r="B273" s="69"/>
      <c r="C273" s="69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69"/>
      <c r="B274" s="69"/>
      <c r="C274" s="69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69"/>
      <c r="B275" s="69"/>
      <c r="C275" s="69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69"/>
      <c r="B276" s="69"/>
      <c r="C276" s="69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69"/>
      <c r="B277" s="69"/>
      <c r="C277" s="69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69"/>
      <c r="B278" s="69"/>
      <c r="C278" s="69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69"/>
      <c r="B279" s="69"/>
      <c r="C279" s="69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69"/>
      <c r="B280" s="69"/>
      <c r="C280" s="69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69"/>
      <c r="B281" s="69"/>
      <c r="C281" s="69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69"/>
      <c r="B282" s="69"/>
      <c r="C282" s="69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69"/>
      <c r="B283" s="69"/>
      <c r="C283" s="69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69"/>
      <c r="B284" s="69"/>
      <c r="C284" s="69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69"/>
      <c r="B285" s="69"/>
      <c r="C285" s="69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69"/>
      <c r="B286" s="69"/>
      <c r="C286" s="69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69"/>
      <c r="B287" s="69"/>
      <c r="C287" s="69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69"/>
      <c r="B288" s="69"/>
      <c r="C288" s="69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69"/>
      <c r="B289" s="69"/>
      <c r="C289" s="69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69"/>
      <c r="B290" s="69"/>
      <c r="C290" s="69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69"/>
      <c r="B291" s="69"/>
      <c r="C291" s="69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69"/>
      <c r="B292" s="69"/>
      <c r="C292" s="69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69"/>
      <c r="B293" s="69"/>
      <c r="C293" s="69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69"/>
      <c r="B294" s="69"/>
      <c r="C294" s="69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69"/>
      <c r="B295" s="69"/>
      <c r="C295" s="69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69"/>
      <c r="B296" s="69"/>
      <c r="C296" s="69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69"/>
      <c r="B297" s="69"/>
      <c r="C297" s="69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69"/>
      <c r="B298" s="69"/>
      <c r="C298" s="69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69"/>
      <c r="B299" s="69"/>
      <c r="C299" s="69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69"/>
      <c r="B300" s="69"/>
      <c r="C300" s="69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69"/>
      <c r="B301" s="69"/>
      <c r="C301" s="69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69"/>
      <c r="B302" s="69"/>
      <c r="C302" s="69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69"/>
      <c r="B303" s="69"/>
      <c r="C303" s="69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69"/>
      <c r="B304" s="69"/>
      <c r="C304" s="69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69"/>
      <c r="B305" s="69"/>
      <c r="C305" s="69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69"/>
      <c r="B306" s="69"/>
      <c r="C306" s="69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69"/>
      <c r="B307" s="69"/>
      <c r="C307" s="69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69"/>
      <c r="B308" s="69"/>
      <c r="C308" s="69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69"/>
      <c r="B309" s="69"/>
      <c r="C309" s="69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69"/>
      <c r="B310" s="69"/>
      <c r="C310" s="69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69"/>
      <c r="B311" s="69"/>
      <c r="C311" s="69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69"/>
      <c r="B312" s="69"/>
      <c r="C312" s="69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69"/>
      <c r="B313" s="69"/>
      <c r="C313" s="69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69"/>
      <c r="B314" s="69"/>
      <c r="C314" s="69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69"/>
      <c r="B315" s="69"/>
      <c r="C315" s="69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69"/>
      <c r="B316" s="69"/>
      <c r="C316" s="69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69"/>
      <c r="B317" s="69"/>
      <c r="C317" s="69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69"/>
      <c r="B318" s="69"/>
      <c r="C318" s="69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69"/>
      <c r="B319" s="69"/>
      <c r="C319" s="69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69"/>
      <c r="B320" s="69"/>
      <c r="C320" s="69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69"/>
      <c r="B321" s="69"/>
      <c r="C321" s="69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69"/>
      <c r="B322" s="69"/>
      <c r="C322" s="69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69"/>
      <c r="B323" s="69"/>
      <c r="C323" s="69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69"/>
      <c r="B324" s="69"/>
      <c r="C324" s="69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69"/>
      <c r="B325" s="69"/>
      <c r="C325" s="69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69"/>
      <c r="B326" s="69"/>
      <c r="C326" s="69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69"/>
      <c r="B327" s="69"/>
      <c r="C327" s="69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69"/>
      <c r="B328" s="69"/>
      <c r="C328" s="69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69"/>
      <c r="B329" s="69"/>
      <c r="C329" s="69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69"/>
      <c r="B330" s="69"/>
      <c r="C330" s="69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69"/>
      <c r="B331" s="69"/>
      <c r="C331" s="69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69"/>
      <c r="B332" s="69"/>
      <c r="C332" s="69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69"/>
      <c r="B333" s="69"/>
      <c r="C333" s="69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69"/>
      <c r="B334" s="69"/>
      <c r="C334" s="69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69"/>
      <c r="B335" s="69"/>
      <c r="C335" s="69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69"/>
      <c r="B336" s="69"/>
      <c r="C336" s="69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69"/>
      <c r="B337" s="69"/>
      <c r="C337" s="69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69"/>
      <c r="B338" s="69"/>
      <c r="C338" s="69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69"/>
      <c r="B339" s="69"/>
      <c r="C339" s="69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69"/>
      <c r="B340" s="69"/>
      <c r="C340" s="69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69"/>
      <c r="B341" s="69"/>
      <c r="C341" s="69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69"/>
      <c r="B342" s="69"/>
      <c r="C342" s="69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69"/>
      <c r="B343" s="69"/>
      <c r="C343" s="69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69"/>
      <c r="B344" s="69"/>
      <c r="C344" s="69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69"/>
      <c r="B345" s="69"/>
      <c r="C345" s="69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69"/>
      <c r="B346" s="69"/>
      <c r="C346" s="69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69"/>
      <c r="B347" s="69"/>
      <c r="C347" s="69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69"/>
      <c r="B348" s="69"/>
      <c r="C348" s="69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69"/>
      <c r="B349" s="69"/>
      <c r="C349" s="69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69"/>
      <c r="B350" s="69"/>
      <c r="C350" s="69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69"/>
      <c r="B351" s="69"/>
      <c r="C351" s="69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69"/>
      <c r="B352" s="69"/>
      <c r="C352" s="69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69"/>
      <c r="B353" s="69"/>
      <c r="C353" s="69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69"/>
      <c r="B354" s="69"/>
      <c r="C354" s="69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69"/>
      <c r="B355" s="69"/>
      <c r="C355" s="69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69"/>
      <c r="B356" s="69"/>
      <c r="C356" s="69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69"/>
      <c r="B357" s="69"/>
      <c r="C357" s="69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69"/>
      <c r="B358" s="69"/>
      <c r="C358" s="69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69"/>
      <c r="B359" s="69"/>
      <c r="C359" s="69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69"/>
      <c r="B360" s="69"/>
      <c r="C360" s="69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69"/>
      <c r="B361" s="69"/>
      <c r="C361" s="69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69"/>
      <c r="B362" s="69"/>
      <c r="C362" s="69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69"/>
      <c r="B363" s="69"/>
      <c r="C363" s="69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69"/>
      <c r="B364" s="69"/>
      <c r="C364" s="69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69"/>
      <c r="B365" s="69"/>
      <c r="C365" s="69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69"/>
      <c r="B366" s="69"/>
      <c r="C366" s="69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69"/>
      <c r="B367" s="69"/>
      <c r="C367" s="69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69"/>
      <c r="B368" s="69"/>
      <c r="C368" s="69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69"/>
      <c r="B369" s="69"/>
      <c r="C369" s="69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69"/>
      <c r="B370" s="69"/>
      <c r="C370" s="69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69"/>
      <c r="B371" s="69"/>
      <c r="C371" s="69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69"/>
      <c r="B372" s="69"/>
      <c r="C372" s="69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69"/>
      <c r="B373" s="69"/>
      <c r="C373" s="69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69"/>
      <c r="B374" s="69"/>
      <c r="C374" s="69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69"/>
      <c r="B375" s="69"/>
      <c r="C375" s="69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69"/>
      <c r="B376" s="69"/>
      <c r="C376" s="69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69"/>
      <c r="B377" s="69"/>
      <c r="C377" s="69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69"/>
      <c r="B378" s="69"/>
      <c r="C378" s="69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69"/>
      <c r="B379" s="69"/>
      <c r="C379" s="69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69"/>
      <c r="B380" s="69"/>
      <c r="C380" s="69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69"/>
      <c r="B381" s="69"/>
      <c r="C381" s="69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69"/>
      <c r="B382" s="69"/>
      <c r="C382" s="69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69"/>
      <c r="B383" s="69"/>
      <c r="C383" s="69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69"/>
      <c r="B384" s="69"/>
      <c r="C384" s="69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69"/>
      <c r="B385" s="69"/>
      <c r="C385" s="69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69"/>
      <c r="B386" s="69"/>
      <c r="C386" s="69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69"/>
      <c r="B387" s="69"/>
      <c r="C387" s="69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69"/>
      <c r="B388" s="69"/>
      <c r="C388" s="69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69"/>
      <c r="B389" s="69"/>
      <c r="C389" s="69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69"/>
      <c r="B390" s="69"/>
      <c r="C390" s="69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69"/>
      <c r="B391" s="69"/>
      <c r="C391" s="69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69"/>
      <c r="B392" s="69"/>
      <c r="C392" s="69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69"/>
      <c r="B393" s="69"/>
      <c r="C393" s="69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69"/>
      <c r="B394" s="69"/>
      <c r="C394" s="69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69"/>
      <c r="B395" s="69"/>
      <c r="C395" s="69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69"/>
      <c r="B396" s="69"/>
      <c r="C396" s="69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69"/>
      <c r="B397" s="69"/>
      <c r="C397" s="69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69"/>
      <c r="B398" s="69"/>
      <c r="C398" s="69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69"/>
      <c r="B399" s="69"/>
      <c r="C399" s="69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69"/>
      <c r="B400" s="69"/>
      <c r="C400" s="69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69"/>
      <c r="B401" s="69"/>
      <c r="C401" s="69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69"/>
      <c r="B402" s="69"/>
      <c r="C402" s="69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69"/>
      <c r="B403" s="69"/>
      <c r="C403" s="69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69"/>
      <c r="B404" s="69"/>
      <c r="C404" s="69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69"/>
      <c r="B405" s="69"/>
      <c r="C405" s="69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69"/>
      <c r="B406" s="69"/>
      <c r="C406" s="69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69"/>
      <c r="B407" s="69"/>
      <c r="C407" s="69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69"/>
      <c r="B408" s="69"/>
      <c r="C408" s="69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69"/>
      <c r="B409" s="69"/>
      <c r="C409" s="69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69"/>
      <c r="B410" s="69"/>
      <c r="C410" s="69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69"/>
      <c r="B411" s="69"/>
      <c r="C411" s="69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69"/>
      <c r="B412" s="69"/>
      <c r="C412" s="69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69"/>
      <c r="B413" s="69"/>
      <c r="C413" s="69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69"/>
      <c r="B414" s="69"/>
      <c r="C414" s="69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69"/>
      <c r="B415" s="69"/>
      <c r="C415" s="69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69"/>
      <c r="B416" s="69"/>
      <c r="C416" s="69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69"/>
      <c r="B417" s="69"/>
      <c r="C417" s="69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69"/>
      <c r="B418" s="69"/>
      <c r="C418" s="69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69"/>
      <c r="B419" s="69"/>
      <c r="C419" s="69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69"/>
      <c r="B420" s="69"/>
      <c r="C420" s="69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69"/>
      <c r="B421" s="69"/>
      <c r="C421" s="69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69"/>
      <c r="B422" s="69"/>
      <c r="C422" s="69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69"/>
      <c r="B423" s="69"/>
      <c r="C423" s="69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69"/>
      <c r="B424" s="69"/>
      <c r="C424" s="69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69"/>
      <c r="B425" s="69"/>
      <c r="C425" s="69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69"/>
      <c r="B426" s="69"/>
      <c r="C426" s="69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69"/>
      <c r="B427" s="69"/>
      <c r="C427" s="69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69"/>
      <c r="B428" s="69"/>
      <c r="C428" s="69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69"/>
      <c r="B429" s="69"/>
      <c r="C429" s="69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69"/>
      <c r="B430" s="69"/>
      <c r="C430" s="69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69"/>
      <c r="B431" s="69"/>
      <c r="C431" s="69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69"/>
      <c r="B432" s="69"/>
      <c r="C432" s="69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69"/>
      <c r="B433" s="69"/>
      <c r="C433" s="69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69"/>
      <c r="B434" s="69"/>
      <c r="C434" s="69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69"/>
      <c r="B435" s="69"/>
      <c r="C435" s="69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69"/>
      <c r="B436" s="69"/>
      <c r="C436" s="69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69"/>
      <c r="B437" s="69"/>
      <c r="C437" s="69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69"/>
      <c r="B438" s="69"/>
      <c r="C438" s="69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69"/>
      <c r="B439" s="69"/>
      <c r="C439" s="69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69"/>
      <c r="B440" s="69"/>
      <c r="C440" s="69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69"/>
      <c r="B441" s="69"/>
      <c r="C441" s="69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69"/>
      <c r="B442" s="69"/>
      <c r="C442" s="69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69"/>
      <c r="B443" s="69"/>
      <c r="C443" s="69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69"/>
      <c r="B444" s="69"/>
      <c r="C444" s="69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69"/>
      <c r="B445" s="69"/>
      <c r="C445" s="69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69"/>
      <c r="B446" s="69"/>
      <c r="C446" s="69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69"/>
      <c r="B447" s="69"/>
      <c r="C447" s="69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69"/>
      <c r="B448" s="69"/>
      <c r="C448" s="69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69"/>
      <c r="B449" s="69"/>
      <c r="C449" s="69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69"/>
      <c r="B450" s="69"/>
      <c r="C450" s="69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69"/>
      <c r="B451" s="69"/>
      <c r="C451" s="69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69"/>
      <c r="B452" s="69"/>
      <c r="C452" s="69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69"/>
      <c r="B453" s="69"/>
      <c r="C453" s="69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69"/>
      <c r="B454" s="69"/>
      <c r="C454" s="69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69"/>
      <c r="B455" s="69"/>
      <c r="C455" s="69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69"/>
      <c r="B456" s="69"/>
      <c r="C456" s="69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69"/>
      <c r="B457" s="69"/>
      <c r="C457" s="69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69"/>
      <c r="B458" s="69"/>
      <c r="C458" s="69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69"/>
      <c r="B459" s="69"/>
      <c r="C459" s="69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69"/>
      <c r="B460" s="69"/>
      <c r="C460" s="69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69"/>
      <c r="B461" s="69"/>
      <c r="C461" s="69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69"/>
      <c r="B462" s="69"/>
      <c r="C462" s="69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69"/>
      <c r="B463" s="69"/>
      <c r="C463" s="69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69"/>
      <c r="B464" s="69"/>
      <c r="C464" s="69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69"/>
      <c r="B465" s="69"/>
      <c r="C465" s="69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69"/>
      <c r="B466" s="69"/>
      <c r="C466" s="69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69"/>
      <c r="B467" s="69"/>
      <c r="C467" s="69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69"/>
      <c r="B468" s="69"/>
      <c r="C468" s="69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69"/>
      <c r="B469" s="69"/>
      <c r="C469" s="69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69"/>
      <c r="B470" s="69"/>
      <c r="C470" s="69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69"/>
      <c r="B471" s="69"/>
      <c r="C471" s="69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69"/>
      <c r="B472" s="69"/>
      <c r="C472" s="69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69"/>
      <c r="B473" s="69"/>
      <c r="C473" s="69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69"/>
      <c r="B474" s="69"/>
      <c r="C474" s="69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69"/>
      <c r="B475" s="69"/>
      <c r="C475" s="69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69"/>
      <c r="B476" s="69"/>
      <c r="C476" s="69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69"/>
      <c r="B477" s="69"/>
      <c r="C477" s="69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69"/>
      <c r="B478" s="69"/>
      <c r="C478" s="69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69"/>
      <c r="B479" s="69"/>
      <c r="C479" s="69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69"/>
      <c r="B480" s="69"/>
      <c r="C480" s="69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69"/>
      <c r="B481" s="69"/>
      <c r="C481" s="69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69"/>
      <c r="B482" s="69"/>
      <c r="C482" s="69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69"/>
      <c r="B483" s="69"/>
      <c r="C483" s="69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69"/>
      <c r="B484" s="69"/>
      <c r="C484" s="69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69"/>
      <c r="B485" s="69"/>
      <c r="C485" s="69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69"/>
      <c r="B486" s="69"/>
      <c r="C486" s="69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69"/>
      <c r="B487" s="69"/>
      <c r="C487" s="69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69"/>
      <c r="B488" s="69"/>
      <c r="C488" s="69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69"/>
      <c r="B489" s="69"/>
      <c r="C489" s="69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69"/>
      <c r="B490" s="69"/>
      <c r="C490" s="69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69"/>
      <c r="B491" s="69"/>
      <c r="C491" s="69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69"/>
      <c r="B492" s="69"/>
      <c r="C492" s="69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69"/>
      <c r="B493" s="69"/>
      <c r="C493" s="69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69"/>
      <c r="B494" s="69"/>
      <c r="C494" s="69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69"/>
      <c r="B495" s="69"/>
      <c r="C495" s="69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69"/>
      <c r="B496" s="69"/>
      <c r="C496" s="69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69"/>
      <c r="B497" s="69"/>
      <c r="C497" s="69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69"/>
      <c r="B498" s="69"/>
      <c r="C498" s="69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69"/>
      <c r="B499" s="69"/>
      <c r="C499" s="69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69"/>
      <c r="B500" s="69"/>
      <c r="C500" s="69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69"/>
      <c r="B501" s="69"/>
      <c r="C501" s="69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69"/>
      <c r="B502" s="69"/>
      <c r="C502" s="69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69"/>
      <c r="B503" s="69"/>
      <c r="C503" s="69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69"/>
      <c r="B504" s="69"/>
      <c r="C504" s="69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69"/>
      <c r="B505" s="69"/>
      <c r="C505" s="69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69"/>
      <c r="B506" s="69"/>
      <c r="C506" s="69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69"/>
      <c r="B507" s="69"/>
      <c r="C507" s="69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69"/>
      <c r="B508" s="69"/>
      <c r="C508" s="69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69"/>
      <c r="B509" s="69"/>
      <c r="C509" s="69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69"/>
      <c r="B510" s="69"/>
      <c r="C510" s="69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69"/>
      <c r="B511" s="69"/>
      <c r="C511" s="69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69"/>
      <c r="B512" s="69"/>
      <c r="C512" s="69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69"/>
      <c r="B513" s="69"/>
      <c r="C513" s="69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69"/>
      <c r="B514" s="69"/>
      <c r="C514" s="69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69"/>
      <c r="B515" s="69"/>
      <c r="C515" s="69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69"/>
      <c r="B516" s="69"/>
      <c r="C516" s="69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69"/>
      <c r="B517" s="69"/>
      <c r="C517" s="69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69"/>
      <c r="B518" s="69"/>
      <c r="C518" s="69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69"/>
      <c r="B519" s="69"/>
      <c r="C519" s="69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69"/>
      <c r="B520" s="69"/>
      <c r="C520" s="69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69"/>
      <c r="B521" s="69"/>
      <c r="C521" s="69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69"/>
      <c r="B522" s="69"/>
      <c r="C522" s="69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69"/>
      <c r="B523" s="69"/>
      <c r="C523" s="69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69"/>
      <c r="B524" s="69"/>
      <c r="C524" s="69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69"/>
      <c r="B525" s="69"/>
      <c r="C525" s="69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69"/>
      <c r="B526" s="69"/>
      <c r="C526" s="69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69"/>
      <c r="B527" s="69"/>
      <c r="C527" s="69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69"/>
      <c r="B528" s="69"/>
      <c r="C528" s="69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69"/>
      <c r="B529" s="69"/>
      <c r="C529" s="69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69"/>
      <c r="B530" s="69"/>
      <c r="C530" s="69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69"/>
      <c r="B531" s="69"/>
      <c r="C531" s="69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69"/>
      <c r="B532" s="69"/>
      <c r="C532" s="69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69"/>
      <c r="B533" s="69"/>
      <c r="C533" s="69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69"/>
      <c r="B534" s="69"/>
      <c r="C534" s="69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69"/>
      <c r="B535" s="69"/>
      <c r="C535" s="69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69"/>
      <c r="B536" s="69"/>
      <c r="C536" s="69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69"/>
      <c r="B537" s="69"/>
      <c r="C537" s="69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69"/>
      <c r="B538" s="69"/>
      <c r="C538" s="69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69"/>
      <c r="B539" s="69"/>
      <c r="C539" s="69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69"/>
      <c r="B540" s="69"/>
      <c r="C540" s="69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69"/>
      <c r="B541" s="69"/>
      <c r="C541" s="69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69"/>
      <c r="B542" s="69"/>
      <c r="C542" s="69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69"/>
      <c r="B543" s="69"/>
      <c r="C543" s="69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69"/>
      <c r="B544" s="69"/>
      <c r="C544" s="69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69"/>
      <c r="B545" s="69"/>
      <c r="C545" s="69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69"/>
      <c r="B546" s="69"/>
      <c r="C546" s="69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69"/>
      <c r="B547" s="69"/>
      <c r="C547" s="69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69"/>
      <c r="B548" s="69"/>
      <c r="C548" s="69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69"/>
      <c r="B549" s="69"/>
      <c r="C549" s="69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69"/>
      <c r="B550" s="69"/>
      <c r="C550" s="69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69"/>
      <c r="B551" s="69"/>
      <c r="C551" s="69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69"/>
      <c r="B552" s="69"/>
      <c r="C552" s="69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69"/>
      <c r="B553" s="69"/>
      <c r="C553" s="69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69"/>
      <c r="B554" s="69"/>
      <c r="C554" s="69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69"/>
      <c r="B555" s="69"/>
      <c r="C555" s="69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69"/>
      <c r="B556" s="69"/>
      <c r="C556" s="69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69"/>
      <c r="B557" s="69"/>
      <c r="C557" s="69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69"/>
      <c r="B558" s="69"/>
      <c r="C558" s="69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69"/>
      <c r="B559" s="69"/>
      <c r="C559" s="69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69"/>
      <c r="B560" s="69"/>
      <c r="C560" s="69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69"/>
      <c r="B561" s="69"/>
      <c r="C561" s="69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69"/>
      <c r="B562" s="69"/>
      <c r="C562" s="69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69"/>
      <c r="B563" s="69"/>
      <c r="C563" s="69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69"/>
      <c r="B564" s="69"/>
      <c r="C564" s="69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69"/>
      <c r="B565" s="69"/>
      <c r="C565" s="69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69"/>
      <c r="B566" s="69"/>
      <c r="C566" s="69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69"/>
      <c r="B567" s="69"/>
      <c r="C567" s="69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69"/>
      <c r="B568" s="69"/>
      <c r="C568" s="69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69"/>
      <c r="B569" s="69"/>
      <c r="C569" s="69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69"/>
      <c r="B570" s="69"/>
      <c r="C570" s="69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69"/>
      <c r="B571" s="69"/>
      <c r="C571" s="69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69"/>
      <c r="B572" s="69"/>
      <c r="C572" s="69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69"/>
      <c r="B573" s="69"/>
      <c r="C573" s="69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69"/>
      <c r="B574" s="69"/>
      <c r="C574" s="69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69"/>
      <c r="B575" s="69"/>
      <c r="C575" s="69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69"/>
      <c r="B576" s="69"/>
      <c r="C576" s="69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69"/>
      <c r="B577" s="69"/>
      <c r="C577" s="69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69"/>
      <c r="B578" s="69"/>
      <c r="C578" s="69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69"/>
      <c r="B579" s="69"/>
      <c r="C579" s="69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69"/>
      <c r="B580" s="69"/>
      <c r="C580" s="69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69"/>
      <c r="B581" s="69"/>
      <c r="C581" s="69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69"/>
      <c r="B582" s="69"/>
      <c r="C582" s="69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69"/>
      <c r="B583" s="69"/>
      <c r="C583" s="69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69"/>
      <c r="B584" s="69"/>
      <c r="C584" s="69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69"/>
      <c r="B585" s="69"/>
      <c r="C585" s="69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69"/>
      <c r="B586" s="69"/>
      <c r="C586" s="69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69"/>
      <c r="B587" s="69"/>
      <c r="C587" s="69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69"/>
      <c r="B588" s="69"/>
      <c r="C588" s="69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69"/>
      <c r="B589" s="69"/>
      <c r="C589" s="69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69"/>
      <c r="B590" s="69"/>
      <c r="C590" s="69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69"/>
      <c r="B591" s="69"/>
      <c r="C591" s="69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69"/>
      <c r="B592" s="69"/>
      <c r="C592" s="69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69"/>
      <c r="B593" s="69"/>
      <c r="C593" s="69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69"/>
      <c r="B594" s="69"/>
      <c r="C594" s="69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69"/>
      <c r="B595" s="69"/>
      <c r="C595" s="69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69"/>
      <c r="B596" s="69"/>
      <c r="C596" s="69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69"/>
      <c r="B597" s="69"/>
      <c r="C597" s="69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69"/>
      <c r="B598" s="69"/>
      <c r="C598" s="69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69"/>
      <c r="B599" s="69"/>
      <c r="C599" s="69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69"/>
      <c r="B600" s="69"/>
      <c r="C600" s="69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69"/>
      <c r="B601" s="69"/>
      <c r="C601" s="69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69"/>
      <c r="B602" s="69"/>
      <c r="C602" s="69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69"/>
      <c r="B603" s="69"/>
      <c r="C603" s="69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69"/>
      <c r="B604" s="69"/>
      <c r="C604" s="69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69"/>
      <c r="B605" s="69"/>
      <c r="C605" s="69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69"/>
      <c r="B606" s="69"/>
      <c r="C606" s="69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69"/>
      <c r="B607" s="69"/>
      <c r="C607" s="69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69"/>
      <c r="B608" s="69"/>
      <c r="C608" s="69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69"/>
      <c r="B609" s="69"/>
      <c r="C609" s="69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69"/>
      <c r="B610" s="69"/>
      <c r="C610" s="69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69"/>
      <c r="B611" s="69"/>
      <c r="C611" s="69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69"/>
      <c r="B612" s="69"/>
      <c r="C612" s="69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69"/>
      <c r="B613" s="69"/>
      <c r="C613" s="69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69"/>
      <c r="B614" s="69"/>
      <c r="C614" s="69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69"/>
      <c r="B615" s="69"/>
      <c r="C615" s="69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69"/>
      <c r="B616" s="69"/>
      <c r="C616" s="69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69"/>
      <c r="B617" s="69"/>
      <c r="C617" s="69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69"/>
      <c r="B618" s="69"/>
      <c r="C618" s="69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69"/>
      <c r="B619" s="69"/>
      <c r="C619" s="69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69"/>
      <c r="B620" s="69"/>
      <c r="C620" s="69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69"/>
      <c r="B621" s="69"/>
      <c r="C621" s="69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69"/>
      <c r="B622" s="69"/>
      <c r="C622" s="69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69"/>
      <c r="B623" s="69"/>
      <c r="C623" s="69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69"/>
      <c r="B624" s="69"/>
      <c r="C624" s="69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69"/>
      <c r="B625" s="69"/>
      <c r="C625" s="69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69"/>
      <c r="B626" s="69"/>
      <c r="C626" s="69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69"/>
      <c r="B627" s="69"/>
      <c r="C627" s="69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69"/>
      <c r="B628" s="69"/>
      <c r="C628" s="69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69"/>
      <c r="B629" s="69"/>
      <c r="C629" s="69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69"/>
      <c r="B630" s="69"/>
      <c r="C630" s="69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69"/>
      <c r="B631" s="69"/>
      <c r="C631" s="69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69"/>
      <c r="B632" s="69"/>
      <c r="C632" s="69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69"/>
      <c r="B633" s="69"/>
      <c r="C633" s="69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69"/>
      <c r="B634" s="69"/>
      <c r="C634" s="69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69"/>
      <c r="B635" s="69"/>
      <c r="C635" s="69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69"/>
      <c r="B636" s="69"/>
      <c r="C636" s="69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69"/>
      <c r="B637" s="69"/>
      <c r="C637" s="69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69"/>
      <c r="B638" s="69"/>
      <c r="C638" s="69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69"/>
      <c r="B639" s="69"/>
      <c r="C639" s="69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69"/>
      <c r="B640" s="69"/>
      <c r="C640" s="69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69"/>
      <c r="B641" s="69"/>
      <c r="C641" s="69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69"/>
      <c r="B642" s="69"/>
      <c r="C642" s="69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69"/>
      <c r="B643" s="69"/>
      <c r="C643" s="69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69"/>
      <c r="B644" s="69"/>
      <c r="C644" s="69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69"/>
      <c r="B645" s="69"/>
      <c r="C645" s="69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69"/>
      <c r="B646" s="69"/>
      <c r="C646" s="69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69"/>
      <c r="B647" s="69"/>
      <c r="C647" s="69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69"/>
      <c r="B648" s="69"/>
      <c r="C648" s="69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69"/>
      <c r="B649" s="69"/>
      <c r="C649" s="69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69"/>
      <c r="B650" s="69"/>
      <c r="C650" s="69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69"/>
      <c r="B651" s="69"/>
      <c r="C651" s="69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69"/>
      <c r="B652" s="69"/>
      <c r="C652" s="69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69"/>
      <c r="B653" s="69"/>
      <c r="C653" s="69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69"/>
      <c r="B654" s="69"/>
      <c r="C654" s="69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69"/>
      <c r="B655" s="69"/>
      <c r="C655" s="69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69"/>
      <c r="B656" s="69"/>
      <c r="C656" s="69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69"/>
      <c r="B657" s="69"/>
      <c r="C657" s="69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69"/>
      <c r="B658" s="69"/>
      <c r="C658" s="69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69"/>
      <c r="B659" s="69"/>
      <c r="C659" s="69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69"/>
      <c r="B660" s="69"/>
      <c r="C660" s="69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69"/>
      <c r="B661" s="69"/>
      <c r="C661" s="69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69"/>
      <c r="B662" s="69"/>
      <c r="C662" s="69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69"/>
      <c r="B663" s="69"/>
      <c r="C663" s="69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69"/>
      <c r="B664" s="69"/>
      <c r="C664" s="69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69"/>
      <c r="B665" s="69"/>
      <c r="C665" s="69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69"/>
      <c r="B666" s="69"/>
      <c r="C666" s="69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69"/>
      <c r="B667" s="69"/>
      <c r="C667" s="69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69"/>
      <c r="B668" s="69"/>
      <c r="C668" s="69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69"/>
      <c r="B669" s="69"/>
      <c r="C669" s="69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69"/>
      <c r="B670" s="69"/>
      <c r="C670" s="69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69"/>
      <c r="B671" s="69"/>
      <c r="C671" s="69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69"/>
      <c r="B672" s="69"/>
      <c r="C672" s="69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69"/>
      <c r="B673" s="69"/>
      <c r="C673" s="69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69"/>
      <c r="B674" s="69"/>
      <c r="C674" s="69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69"/>
      <c r="B675" s="69"/>
      <c r="C675" s="69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69"/>
      <c r="B676" s="69"/>
      <c r="C676" s="69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69"/>
      <c r="B677" s="69"/>
      <c r="C677" s="69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69"/>
      <c r="B678" s="69"/>
      <c r="C678" s="69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69"/>
      <c r="B679" s="69"/>
      <c r="C679" s="69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69"/>
      <c r="B680" s="69"/>
      <c r="C680" s="69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69"/>
      <c r="B681" s="69"/>
      <c r="C681" s="69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69"/>
      <c r="B682" s="69"/>
      <c r="C682" s="69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69"/>
      <c r="B683" s="69"/>
      <c r="C683" s="69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69"/>
      <c r="B684" s="69"/>
      <c r="C684" s="69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69"/>
      <c r="B685" s="69"/>
      <c r="C685" s="69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69"/>
      <c r="B686" s="69"/>
      <c r="C686" s="69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69"/>
      <c r="B687" s="69"/>
      <c r="C687" s="69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69"/>
      <c r="B688" s="69"/>
      <c r="C688" s="69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69"/>
      <c r="B689" s="69"/>
      <c r="C689" s="69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69"/>
      <c r="B690" s="69"/>
      <c r="C690" s="69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69"/>
      <c r="B691" s="69"/>
      <c r="C691" s="69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69"/>
      <c r="B692" s="69"/>
      <c r="C692" s="69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69"/>
      <c r="B693" s="69"/>
      <c r="C693" s="69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69"/>
      <c r="B694" s="69"/>
      <c r="C694" s="69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69"/>
      <c r="B695" s="69"/>
      <c r="C695" s="69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69"/>
      <c r="B696" s="69"/>
      <c r="C696" s="69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69"/>
      <c r="B697" s="69"/>
      <c r="C697" s="69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69"/>
      <c r="B698" s="69"/>
      <c r="C698" s="69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69"/>
      <c r="B699" s="69"/>
      <c r="C699" s="69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69"/>
      <c r="B700" s="69"/>
      <c r="C700" s="69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69"/>
      <c r="B701" s="69"/>
      <c r="C701" s="69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69"/>
      <c r="B702" s="69"/>
      <c r="C702" s="69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69"/>
      <c r="B703" s="69"/>
      <c r="C703" s="69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69"/>
      <c r="B704" s="69"/>
      <c r="C704" s="69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69"/>
      <c r="B705" s="69"/>
      <c r="C705" s="69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69"/>
      <c r="B706" s="69"/>
      <c r="C706" s="69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69"/>
      <c r="B707" s="69"/>
      <c r="C707" s="69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69"/>
      <c r="B708" s="69"/>
      <c r="C708" s="69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69"/>
      <c r="B709" s="69"/>
      <c r="C709" s="69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69"/>
      <c r="B710" s="69"/>
      <c r="C710" s="69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69"/>
      <c r="B711" s="69"/>
      <c r="C711" s="69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69"/>
      <c r="B712" s="69"/>
      <c r="C712" s="69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69"/>
      <c r="B713" s="69"/>
      <c r="C713" s="69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69"/>
      <c r="B714" s="69"/>
      <c r="C714" s="69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69"/>
      <c r="B715" s="69"/>
      <c r="C715" s="69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69"/>
      <c r="B716" s="69"/>
      <c r="C716" s="69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69"/>
      <c r="B717" s="69"/>
      <c r="C717" s="69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69"/>
      <c r="B718" s="69"/>
      <c r="C718" s="69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69"/>
      <c r="B719" s="69"/>
      <c r="C719" s="69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69"/>
      <c r="B720" s="69"/>
      <c r="C720" s="69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69"/>
      <c r="B721" s="69"/>
      <c r="C721" s="69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69"/>
      <c r="B722" s="69"/>
      <c r="C722" s="69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69"/>
      <c r="B723" s="69"/>
      <c r="C723" s="69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69"/>
      <c r="B724" s="69"/>
      <c r="C724" s="69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69"/>
      <c r="B725" s="69"/>
      <c r="C725" s="69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69"/>
      <c r="B726" s="69"/>
      <c r="C726" s="69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69"/>
      <c r="B727" s="69"/>
      <c r="C727" s="69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69"/>
      <c r="B728" s="69"/>
      <c r="C728" s="69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69"/>
      <c r="B729" s="69"/>
      <c r="C729" s="69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69"/>
      <c r="B730" s="69"/>
      <c r="C730" s="69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69"/>
      <c r="B731" s="69"/>
      <c r="C731" s="69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69"/>
      <c r="B732" s="69"/>
      <c r="C732" s="69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69"/>
      <c r="B733" s="69"/>
      <c r="C733" s="69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69"/>
      <c r="B734" s="69"/>
      <c r="C734" s="69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69"/>
      <c r="B735" s="69"/>
      <c r="C735" s="69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69"/>
      <c r="B736" s="69"/>
      <c r="C736" s="69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69"/>
      <c r="B737" s="69"/>
      <c r="C737" s="69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69"/>
      <c r="B738" s="69"/>
      <c r="C738" s="69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69"/>
      <c r="B739" s="69"/>
      <c r="C739" s="69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69"/>
      <c r="B740" s="69"/>
      <c r="C740" s="69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69"/>
      <c r="B741" s="69"/>
      <c r="C741" s="69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69"/>
      <c r="B742" s="69"/>
      <c r="C742" s="69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69"/>
      <c r="B743" s="69"/>
      <c r="C743" s="69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69"/>
      <c r="B744" s="69"/>
      <c r="C744" s="69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69"/>
      <c r="B745" s="69"/>
      <c r="C745" s="69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69"/>
      <c r="B746" s="69"/>
      <c r="C746" s="69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69"/>
      <c r="B747" s="69"/>
      <c r="C747" s="69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69"/>
      <c r="B748" s="69"/>
      <c r="C748" s="69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69"/>
      <c r="B749" s="69"/>
      <c r="C749" s="69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69"/>
      <c r="B750" s="69"/>
      <c r="C750" s="69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69"/>
      <c r="B751" s="69"/>
      <c r="C751" s="69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69"/>
      <c r="B752" s="69"/>
      <c r="C752" s="69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69"/>
      <c r="B753" s="69"/>
      <c r="C753" s="69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69"/>
      <c r="B754" s="69"/>
      <c r="C754" s="69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69"/>
      <c r="B755" s="69"/>
      <c r="C755" s="69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69"/>
      <c r="B756" s="69"/>
      <c r="C756" s="69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69"/>
      <c r="B757" s="69"/>
      <c r="C757" s="69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69"/>
      <c r="B758" s="69"/>
      <c r="C758" s="69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69"/>
      <c r="B759" s="69"/>
      <c r="C759" s="69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69"/>
      <c r="B760" s="69"/>
      <c r="C760" s="69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69"/>
      <c r="B761" s="69"/>
      <c r="C761" s="69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69"/>
      <c r="B762" s="69"/>
      <c r="C762" s="69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69"/>
      <c r="B763" s="69"/>
      <c r="C763" s="69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69"/>
      <c r="B764" s="69"/>
      <c r="C764" s="69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69"/>
      <c r="B765" s="69"/>
      <c r="C765" s="69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69"/>
      <c r="B766" s="69"/>
      <c r="C766" s="69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69"/>
      <c r="B767" s="69"/>
      <c r="C767" s="69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69"/>
      <c r="B768" s="69"/>
      <c r="C768" s="69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69"/>
      <c r="B769" s="69"/>
      <c r="C769" s="69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69"/>
      <c r="B770" s="69"/>
      <c r="C770" s="69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69"/>
      <c r="B771" s="69"/>
      <c r="C771" s="69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69"/>
      <c r="B772" s="69"/>
      <c r="C772" s="69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69"/>
      <c r="B773" s="69"/>
      <c r="C773" s="69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69"/>
      <c r="B774" s="69"/>
      <c r="C774" s="69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69"/>
      <c r="B775" s="69"/>
      <c r="C775" s="69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69"/>
      <c r="B776" s="69"/>
      <c r="C776" s="69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69"/>
      <c r="B777" s="69"/>
      <c r="C777" s="69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69"/>
      <c r="B778" s="69"/>
      <c r="C778" s="69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69"/>
      <c r="B779" s="69"/>
      <c r="C779" s="69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69"/>
      <c r="B780" s="69"/>
      <c r="C780" s="69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69"/>
      <c r="B781" s="69"/>
      <c r="C781" s="69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69"/>
      <c r="B782" s="69"/>
      <c r="C782" s="69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69"/>
      <c r="B783" s="69"/>
      <c r="C783" s="69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69"/>
      <c r="B784" s="69"/>
      <c r="C784" s="69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69"/>
      <c r="B785" s="69"/>
      <c r="C785" s="69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69"/>
      <c r="B786" s="69"/>
      <c r="C786" s="69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69"/>
      <c r="B787" s="69"/>
      <c r="C787" s="69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69"/>
      <c r="B788" s="69"/>
      <c r="C788" s="69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69"/>
      <c r="B789" s="69"/>
      <c r="C789" s="69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69"/>
      <c r="B790" s="69"/>
      <c r="C790" s="69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69"/>
      <c r="B791" s="69"/>
      <c r="C791" s="69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69"/>
      <c r="B792" s="69"/>
      <c r="C792" s="69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69"/>
      <c r="B793" s="69"/>
      <c r="C793" s="69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69"/>
      <c r="B794" s="69"/>
      <c r="C794" s="69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69"/>
      <c r="B795" s="69"/>
      <c r="C795" s="69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69"/>
      <c r="B796" s="69"/>
      <c r="C796" s="69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69"/>
      <c r="B797" s="69"/>
      <c r="C797" s="69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69"/>
      <c r="B798" s="69"/>
      <c r="C798" s="69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69"/>
      <c r="B799" s="69"/>
      <c r="C799" s="69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69"/>
      <c r="B800" s="69"/>
      <c r="C800" s="69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69"/>
      <c r="B801" s="69"/>
      <c r="C801" s="69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69"/>
      <c r="B802" s="69"/>
      <c r="C802" s="69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69"/>
      <c r="B803" s="69"/>
      <c r="C803" s="69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69"/>
      <c r="B804" s="69"/>
      <c r="C804" s="69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69"/>
      <c r="B805" s="69"/>
      <c r="C805" s="69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69"/>
      <c r="B806" s="69"/>
      <c r="C806" s="69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69"/>
      <c r="B807" s="69"/>
      <c r="C807" s="69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69"/>
      <c r="B808" s="69"/>
      <c r="C808" s="69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69"/>
      <c r="B809" s="69"/>
      <c r="C809" s="69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69"/>
      <c r="B810" s="69"/>
      <c r="C810" s="69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69"/>
      <c r="B811" s="69"/>
      <c r="C811" s="69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69"/>
      <c r="B812" s="69"/>
      <c r="C812" s="69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69"/>
      <c r="B813" s="69"/>
      <c r="C813" s="69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69"/>
      <c r="B814" s="69"/>
      <c r="C814" s="69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69"/>
      <c r="B815" s="69"/>
      <c r="C815" s="69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69"/>
      <c r="B816" s="69"/>
      <c r="C816" s="69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69"/>
      <c r="B817" s="69"/>
      <c r="C817" s="69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69"/>
      <c r="B818" s="69"/>
      <c r="C818" s="69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69"/>
      <c r="B819" s="69"/>
      <c r="C819" s="69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69"/>
      <c r="B820" s="69"/>
      <c r="C820" s="69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69"/>
      <c r="B821" s="69"/>
      <c r="C821" s="69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69"/>
      <c r="B822" s="69"/>
      <c r="C822" s="69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69"/>
      <c r="B823" s="69"/>
      <c r="C823" s="69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69"/>
      <c r="B824" s="69"/>
      <c r="C824" s="69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69"/>
      <c r="B825" s="69"/>
      <c r="C825" s="69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69"/>
      <c r="B826" s="69"/>
      <c r="C826" s="69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69"/>
      <c r="B827" s="69"/>
      <c r="C827" s="69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69"/>
      <c r="B828" s="69"/>
      <c r="C828" s="69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69"/>
      <c r="B829" s="69"/>
      <c r="C829" s="69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69"/>
      <c r="B830" s="69"/>
      <c r="C830" s="69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69"/>
      <c r="B831" s="69"/>
      <c r="C831" s="69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69"/>
      <c r="B832" s="69"/>
      <c r="C832" s="69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69"/>
      <c r="B833" s="69"/>
      <c r="C833" s="69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69"/>
      <c r="B834" s="69"/>
      <c r="C834" s="69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69"/>
      <c r="B835" s="69"/>
      <c r="C835" s="69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69"/>
      <c r="B836" s="69"/>
      <c r="C836" s="69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69"/>
      <c r="B837" s="69"/>
      <c r="C837" s="69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69"/>
      <c r="B838" s="69"/>
      <c r="C838" s="69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69"/>
      <c r="B839" s="69"/>
      <c r="C839" s="69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69"/>
      <c r="B840" s="69"/>
      <c r="C840" s="69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69"/>
      <c r="B841" s="69"/>
      <c r="C841" s="69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69"/>
      <c r="B842" s="69"/>
      <c r="C842" s="69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69"/>
      <c r="B843" s="69"/>
      <c r="C843" s="69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69"/>
      <c r="B844" s="69"/>
      <c r="C844" s="69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69"/>
      <c r="B845" s="69"/>
      <c r="C845" s="69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69"/>
      <c r="B846" s="69"/>
      <c r="C846" s="69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69"/>
      <c r="B847" s="69"/>
      <c r="C847" s="69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69"/>
      <c r="B848" s="69"/>
      <c r="C848" s="69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69"/>
      <c r="B849" s="69"/>
      <c r="C849" s="69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69"/>
      <c r="B850" s="69"/>
      <c r="C850" s="69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69"/>
      <c r="B851" s="69"/>
      <c r="C851" s="69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69"/>
      <c r="B852" s="69"/>
      <c r="C852" s="69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69"/>
      <c r="B853" s="69"/>
      <c r="C853" s="69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69"/>
      <c r="B854" s="69"/>
      <c r="C854" s="69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69"/>
      <c r="B855" s="69"/>
      <c r="C855" s="69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69"/>
      <c r="B856" s="69"/>
      <c r="C856" s="69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69"/>
      <c r="B857" s="69"/>
      <c r="C857" s="69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69"/>
      <c r="B858" s="69"/>
      <c r="C858" s="69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69"/>
      <c r="B859" s="69"/>
      <c r="C859" s="69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69"/>
      <c r="B860" s="69"/>
      <c r="C860" s="69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69"/>
      <c r="B861" s="69"/>
      <c r="C861" s="69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69"/>
      <c r="B862" s="69"/>
      <c r="C862" s="69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69"/>
      <c r="B863" s="69"/>
      <c r="C863" s="69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69"/>
      <c r="B864" s="69"/>
      <c r="C864" s="69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69"/>
      <c r="B865" s="69"/>
      <c r="C865" s="69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69"/>
      <c r="B866" s="69"/>
      <c r="C866" s="69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69"/>
      <c r="B867" s="69"/>
      <c r="C867" s="69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69"/>
      <c r="B868" s="69"/>
      <c r="C868" s="69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69"/>
      <c r="B869" s="69"/>
      <c r="C869" s="69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69"/>
      <c r="B870" s="69"/>
      <c r="C870" s="69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69"/>
      <c r="B871" s="69"/>
      <c r="C871" s="69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69"/>
      <c r="B872" s="69"/>
      <c r="C872" s="69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69"/>
      <c r="B873" s="69"/>
      <c r="C873" s="69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69"/>
      <c r="B874" s="69"/>
      <c r="C874" s="69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69"/>
      <c r="B875" s="69"/>
      <c r="C875" s="69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69"/>
      <c r="B876" s="69"/>
      <c r="C876" s="69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69"/>
      <c r="B877" s="69"/>
      <c r="C877" s="69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69"/>
      <c r="B878" s="69"/>
      <c r="C878" s="69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69"/>
      <c r="B879" s="69"/>
      <c r="C879" s="69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69"/>
      <c r="B880" s="69"/>
      <c r="C880" s="69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69"/>
      <c r="B881" s="69"/>
      <c r="C881" s="69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69"/>
      <c r="B882" s="69"/>
      <c r="C882" s="69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69"/>
      <c r="B883" s="69"/>
      <c r="C883" s="69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69"/>
      <c r="B884" s="69"/>
      <c r="C884" s="69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69"/>
      <c r="B885" s="69"/>
      <c r="C885" s="69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69"/>
      <c r="B886" s="69"/>
      <c r="C886" s="69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69"/>
      <c r="B887" s="69"/>
      <c r="C887" s="69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69"/>
      <c r="B888" s="69"/>
      <c r="C888" s="69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69"/>
      <c r="B889" s="69"/>
      <c r="C889" s="69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69"/>
      <c r="B890" s="69"/>
      <c r="C890" s="69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69"/>
      <c r="B891" s="69"/>
      <c r="C891" s="69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69"/>
      <c r="B892" s="69"/>
      <c r="C892" s="69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69"/>
      <c r="B893" s="69"/>
      <c r="C893" s="69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69"/>
      <c r="B894" s="69"/>
      <c r="C894" s="69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69"/>
      <c r="B895" s="69"/>
      <c r="C895" s="69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69"/>
      <c r="B896" s="69"/>
      <c r="C896" s="69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69"/>
      <c r="B897" s="69"/>
      <c r="C897" s="69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69"/>
      <c r="B898" s="69"/>
      <c r="C898" s="69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69"/>
      <c r="B899" s="69"/>
      <c r="C899" s="69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69"/>
      <c r="B900" s="69"/>
      <c r="C900" s="69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69"/>
      <c r="B901" s="69"/>
      <c r="C901" s="69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69"/>
      <c r="B902" s="69"/>
      <c r="C902" s="69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69"/>
      <c r="B903" s="69"/>
      <c r="C903" s="69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69"/>
      <c r="B904" s="69"/>
      <c r="C904" s="69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69"/>
      <c r="B905" s="69"/>
      <c r="C905" s="69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69"/>
      <c r="B906" s="69"/>
      <c r="C906" s="69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69"/>
      <c r="B907" s="69"/>
      <c r="C907" s="69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69"/>
      <c r="B908" s="69"/>
      <c r="C908" s="69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69"/>
      <c r="B909" s="69"/>
      <c r="C909" s="69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69"/>
      <c r="B910" s="69"/>
      <c r="C910" s="69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69"/>
      <c r="B911" s="69"/>
      <c r="C911" s="69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69"/>
      <c r="B912" s="69"/>
      <c r="C912" s="69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69"/>
      <c r="B913" s="69"/>
      <c r="C913" s="69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69"/>
      <c r="B914" s="69"/>
      <c r="C914" s="69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69"/>
      <c r="B915" s="69"/>
      <c r="C915" s="69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69"/>
      <c r="B916" s="69"/>
      <c r="C916" s="69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69"/>
      <c r="B917" s="69"/>
      <c r="C917" s="69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69"/>
      <c r="B918" s="69"/>
      <c r="C918" s="69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69"/>
      <c r="B919" s="69"/>
      <c r="C919" s="69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69"/>
      <c r="B920" s="69"/>
      <c r="C920" s="69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69"/>
      <c r="B921" s="69"/>
      <c r="C921" s="69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69"/>
      <c r="B922" s="69"/>
      <c r="C922" s="69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69"/>
      <c r="B923" s="69"/>
      <c r="C923" s="69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69"/>
      <c r="B924" s="69"/>
      <c r="C924" s="69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69"/>
      <c r="B925" s="69"/>
      <c r="C925" s="69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69"/>
      <c r="B926" s="69"/>
      <c r="C926" s="69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69"/>
      <c r="B927" s="69"/>
      <c r="C927" s="69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69"/>
      <c r="B928" s="69"/>
      <c r="C928" s="69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69"/>
      <c r="B929" s="69"/>
      <c r="C929" s="69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69"/>
      <c r="B930" s="69"/>
      <c r="C930" s="69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69"/>
      <c r="B931" s="69"/>
      <c r="C931" s="69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69"/>
      <c r="B932" s="69"/>
      <c r="C932" s="69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69"/>
      <c r="B933" s="69"/>
      <c r="C933" s="69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69"/>
      <c r="B934" s="69"/>
      <c r="C934" s="69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69"/>
      <c r="B935" s="69"/>
      <c r="C935" s="69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69"/>
      <c r="B936" s="69"/>
      <c r="C936" s="69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69"/>
      <c r="B937" s="69"/>
      <c r="C937" s="69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69"/>
      <c r="B938" s="69"/>
      <c r="C938" s="69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69"/>
      <c r="B939" s="69"/>
      <c r="C939" s="69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69"/>
      <c r="B940" s="69"/>
      <c r="C940" s="69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69"/>
      <c r="B941" s="69"/>
      <c r="C941" s="69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69"/>
      <c r="B942" s="69"/>
      <c r="C942" s="69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69"/>
      <c r="B943" s="69"/>
      <c r="C943" s="69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69"/>
      <c r="B944" s="69"/>
      <c r="C944" s="69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69"/>
      <c r="B945" s="69"/>
      <c r="C945" s="69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69"/>
      <c r="B946" s="69"/>
      <c r="C946" s="69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69"/>
      <c r="B947" s="69"/>
      <c r="C947" s="69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69"/>
      <c r="B948" s="69"/>
      <c r="C948" s="69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69"/>
      <c r="B949" s="69"/>
      <c r="C949" s="69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69"/>
      <c r="B950" s="69"/>
      <c r="C950" s="69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69"/>
      <c r="B951" s="69"/>
      <c r="C951" s="69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69"/>
      <c r="B952" s="69"/>
      <c r="C952" s="69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69"/>
      <c r="B953" s="69"/>
      <c r="C953" s="69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69"/>
      <c r="B954" s="69"/>
      <c r="C954" s="69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69"/>
      <c r="B955" s="69"/>
      <c r="C955" s="69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69"/>
      <c r="B956" s="69"/>
      <c r="C956" s="69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69"/>
      <c r="B957" s="69"/>
      <c r="C957" s="69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69"/>
      <c r="B958" s="69"/>
      <c r="C958" s="69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69"/>
      <c r="B959" s="69"/>
      <c r="C959" s="69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69"/>
      <c r="B960" s="69"/>
      <c r="C960" s="69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69"/>
      <c r="B961" s="69"/>
      <c r="C961" s="69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69"/>
      <c r="B962" s="69"/>
      <c r="C962" s="69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69"/>
      <c r="B963" s="69"/>
      <c r="C963" s="69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69"/>
      <c r="B964" s="69"/>
      <c r="C964" s="69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69"/>
      <c r="B965" s="69"/>
      <c r="C965" s="69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69"/>
      <c r="B966" s="69"/>
      <c r="C966" s="69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69"/>
      <c r="B967" s="69"/>
      <c r="C967" s="69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69"/>
      <c r="B968" s="69"/>
      <c r="C968" s="69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69"/>
      <c r="B969" s="69"/>
      <c r="C969" s="69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69"/>
      <c r="B970" s="69"/>
      <c r="C970" s="69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69"/>
      <c r="B971" s="69"/>
      <c r="C971" s="69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69"/>
      <c r="B972" s="69"/>
      <c r="C972" s="69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69"/>
      <c r="B973" s="69"/>
      <c r="C973" s="69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69"/>
      <c r="B974" s="69"/>
      <c r="C974" s="69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69"/>
      <c r="B975" s="69"/>
      <c r="C975" s="69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69"/>
      <c r="B976" s="69"/>
      <c r="C976" s="69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69"/>
      <c r="B977" s="69"/>
      <c r="C977" s="69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69"/>
      <c r="B978" s="69"/>
      <c r="C978" s="69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69"/>
      <c r="B979" s="69"/>
      <c r="C979" s="69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69"/>
      <c r="B980" s="69"/>
      <c r="C980" s="69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69"/>
      <c r="B981" s="69"/>
      <c r="C981" s="69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69"/>
      <c r="B982" s="69"/>
      <c r="C982" s="69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69"/>
      <c r="B983" s="69"/>
      <c r="C983" s="69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69"/>
      <c r="B984" s="69"/>
      <c r="C984" s="69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69"/>
      <c r="B985" s="69"/>
      <c r="C985" s="69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69"/>
      <c r="B986" s="69"/>
      <c r="C986" s="69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69"/>
      <c r="B987" s="69"/>
      <c r="C987" s="69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69"/>
      <c r="B988" s="69"/>
      <c r="C988" s="69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69"/>
      <c r="B989" s="69"/>
      <c r="C989" s="69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69"/>
      <c r="B990" s="69"/>
      <c r="C990" s="69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69"/>
      <c r="B991" s="69"/>
      <c r="C991" s="69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69"/>
      <c r="B992" s="69"/>
      <c r="C992" s="69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69"/>
      <c r="B993" s="69"/>
      <c r="C993" s="69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69"/>
      <c r="B994" s="69"/>
      <c r="C994" s="69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69"/>
      <c r="B995" s="69"/>
      <c r="C995" s="69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69"/>
      <c r="B996" s="69"/>
      <c r="C996" s="69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69"/>
      <c r="B997" s="69"/>
      <c r="C997" s="69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69"/>
      <c r="B998" s="69"/>
      <c r="C998" s="69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69"/>
      <c r="B999" s="69"/>
      <c r="C999" s="69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69"/>
      <c r="B1000" s="69"/>
      <c r="C1000" s="69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8">
    <mergeCell ref="A10:A11"/>
    <mergeCell ref="B10:B11"/>
    <mergeCell ref="C10:C11"/>
    <mergeCell ref="D10:Q10"/>
    <mergeCell ref="A30:A31"/>
    <mergeCell ref="B30:B31"/>
    <mergeCell ref="C30:C31"/>
    <mergeCell ref="D30:Q30"/>
  </mergeCells>
  <printOptions/>
  <pageMargins bottom="0.0" footer="0.0" header="0.0" left="0.31496062992125984" right="0.0" top="0.35433070866141736"/>
  <pageSetup paperSize="9" scale="8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2020-09-12T04:18:27Z</dcterms:created>
  <dc:creator>akademik</dc:creator>
</cp:coreProperties>
</file>