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/>
  <mc:AlternateContent xmlns:mc="http://schemas.openxmlformats.org/markup-compatibility/2006">
    <mc:Choice Requires="x15">
      <x15ac:absPath xmlns:x15ac="http://schemas.microsoft.com/office/spreadsheetml/2010/11/ac" url="/Users/anggraowie/Downloads/"/>
    </mc:Choice>
  </mc:AlternateContent>
  <xr:revisionPtr revIDLastSave="0" documentId="13_ncr:1_{5A899DB6-05F5-564B-8358-9C659762305A}" xr6:coauthVersionLast="47" xr6:coauthVersionMax="47" xr10:uidLastSave="{00000000-0000-0000-0000-000000000000}"/>
  <bookViews>
    <workbookView xWindow="8380" yWindow="500" windowWidth="19620" windowHeight="17500" xr2:uid="{00000000-000D-0000-FFFF-FFFF00000000}"/>
  </bookViews>
  <sheets>
    <sheet name="Kelas 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MkckvmqU/ltnD3XuT9Iz76Dg0fJL16w9sl5fkPb84Lg="/>
    </ext>
  </extLst>
</workbook>
</file>

<file path=xl/calcChain.xml><?xml version="1.0" encoding="utf-8"?>
<calcChain xmlns="http://schemas.openxmlformats.org/spreadsheetml/2006/main">
  <c r="O52" i="1" l="1"/>
  <c r="P52" i="1" s="1"/>
  <c r="O51" i="1"/>
  <c r="P51" i="1" s="1"/>
  <c r="O50" i="1"/>
  <c r="P50" i="1" s="1"/>
  <c r="O49" i="1"/>
  <c r="O48" i="1"/>
  <c r="O47" i="1"/>
  <c r="P47" i="1" s="1"/>
  <c r="O46" i="1"/>
  <c r="O45" i="1"/>
  <c r="P45" i="1" s="1"/>
  <c r="O44" i="1"/>
  <c r="P44" i="1" s="1"/>
  <c r="O43" i="1"/>
  <c r="O42" i="1"/>
  <c r="P42" i="1" s="1"/>
  <c r="O41" i="1"/>
  <c r="O40" i="1"/>
  <c r="P40" i="1" s="1"/>
  <c r="O39" i="1"/>
  <c r="P39" i="1" s="1"/>
  <c r="O38" i="1"/>
  <c r="P38" i="1" s="1"/>
  <c r="O37" i="1"/>
  <c r="P37" i="1" s="1"/>
  <c r="O36" i="1"/>
  <c r="P36" i="1" s="1"/>
  <c r="O35" i="1"/>
  <c r="O34" i="1"/>
  <c r="P34" i="1" s="1"/>
  <c r="O33" i="1"/>
  <c r="O32" i="1"/>
  <c r="P32" i="1" s="1"/>
  <c r="O31" i="1"/>
  <c r="P31" i="1" s="1"/>
  <c r="O30" i="1"/>
  <c r="O29" i="1"/>
  <c r="P29" i="1" s="1"/>
  <c r="O28" i="1"/>
  <c r="P28" i="1" s="1"/>
  <c r="O27" i="1"/>
  <c r="O26" i="1"/>
  <c r="P26" i="1" s="1"/>
  <c r="O25" i="1"/>
  <c r="O24" i="1"/>
  <c r="O23" i="1"/>
  <c r="P23" i="1" s="1"/>
  <c r="O22" i="1"/>
  <c r="P22" i="1" s="1"/>
  <c r="O21" i="1"/>
  <c r="P21" i="1" s="1"/>
  <c r="O20" i="1"/>
  <c r="P20" i="1" s="1"/>
  <c r="O19" i="1"/>
  <c r="O18" i="1"/>
  <c r="P18" i="1" s="1"/>
  <c r="O17" i="1"/>
  <c r="O16" i="1"/>
  <c r="O15" i="1"/>
  <c r="P15" i="1" s="1"/>
  <c r="O14" i="1"/>
  <c r="O13" i="1"/>
  <c r="P13" i="1" s="1"/>
  <c r="O12" i="1"/>
  <c r="P12" i="1" s="1"/>
  <c r="C11" i="1"/>
  <c r="Q66" i="1" l="1"/>
  <c r="P24" i="1"/>
  <c r="P48" i="1"/>
  <c r="Q67" i="1"/>
  <c r="P27" i="1"/>
  <c r="P16" i="1"/>
  <c r="P19" i="1"/>
  <c r="P43" i="1"/>
  <c r="P14" i="1"/>
  <c r="P30" i="1"/>
  <c r="P46" i="1"/>
  <c r="P17" i="1"/>
  <c r="P25" i="1"/>
  <c r="P33" i="1"/>
  <c r="P41" i="1"/>
  <c r="P49" i="1"/>
  <c r="P35" i="1"/>
  <c r="L72" i="1" l="1"/>
  <c r="L73" i="1"/>
  <c r="L68" i="1"/>
  <c r="L75" i="1"/>
  <c r="L70" i="1"/>
  <c r="L71" i="1"/>
  <c r="L76" i="1"/>
  <c r="L69" i="1"/>
  <c r="L74" i="1"/>
  <c r="H72" i="1"/>
  <c r="H71" i="1"/>
  <c r="H69" i="1"/>
  <c r="H74" i="1"/>
  <c r="H70" i="1"/>
  <c r="H75" i="1"/>
  <c r="H76" i="1"/>
  <c r="H73" i="1"/>
  <c r="Q13" i="1" l="1"/>
  <c r="Q34" i="1"/>
  <c r="Q26" i="1"/>
  <c r="Q17" i="1"/>
  <c r="Q52" i="1"/>
  <c r="Q44" i="1"/>
  <c r="Q36" i="1"/>
  <c r="Q28" i="1"/>
  <c r="Q20" i="1"/>
  <c r="Q12" i="1"/>
  <c r="Q45" i="1"/>
  <c r="Q37" i="1"/>
  <c r="Q29" i="1"/>
  <c r="Q21" i="1"/>
  <c r="Q50" i="1"/>
  <c r="Q42" i="1"/>
  <c r="Q43" i="1"/>
  <c r="Q46" i="1"/>
  <c r="Q51" i="1"/>
  <c r="Q32" i="1"/>
  <c r="Q14" i="1"/>
  <c r="Q30" i="1"/>
  <c r="Q15" i="1"/>
  <c r="Q23" i="1"/>
  <c r="Q35" i="1"/>
  <c r="Q48" i="1"/>
  <c r="Q41" i="1"/>
  <c r="Q49" i="1"/>
  <c r="Q47" i="1"/>
  <c r="Q25" i="1"/>
  <c r="Q40" i="1"/>
  <c r="Q22" i="1"/>
  <c r="Q39" i="1"/>
  <c r="Q16" i="1"/>
  <c r="Q31" i="1"/>
  <c r="Q27" i="1"/>
  <c r="Q38" i="1"/>
  <c r="Q19" i="1"/>
  <c r="Q33" i="1"/>
  <c r="L77" i="1"/>
  <c r="M74" i="1" l="1"/>
  <c r="M70" i="1"/>
  <c r="M71" i="1"/>
  <c r="M76" i="1"/>
  <c r="M68" i="1"/>
  <c r="M73" i="1"/>
  <c r="M75" i="1"/>
  <c r="M72" i="1"/>
  <c r="M69" i="1"/>
  <c r="M77" i="1" l="1"/>
</calcChain>
</file>

<file path=xl/sharedStrings.xml><?xml version="1.0" encoding="utf-8"?>
<sst xmlns="http://schemas.openxmlformats.org/spreadsheetml/2006/main" count="146" uniqueCount="121">
  <si>
    <t>AFY/PFT/91461</t>
  </si>
  <si>
    <t>FORM NILAI LENGKAP</t>
  </si>
  <si>
    <t>Perguruan Tinggi</t>
  </si>
  <si>
    <t>: Akademi Film Yogyakarta</t>
  </si>
  <si>
    <t>Matakuliah</t>
  </si>
  <si>
    <t>: Dasar Animasi</t>
  </si>
  <si>
    <t>Program Studi</t>
  </si>
  <si>
    <t xml:space="preserve">: D3 Produksi Film dan Televisi </t>
  </si>
  <si>
    <t>Kode/SKS/Semester</t>
  </si>
  <si>
    <t>: PFT 303/3/3</t>
  </si>
  <si>
    <t>Tahun Akademik</t>
  </si>
  <si>
    <t>: 2025/2026</t>
  </si>
  <si>
    <t>Dosen</t>
  </si>
  <si>
    <t xml:space="preserve">: Anggara A. Owie, S.I.Kom, M.Sos.  </t>
  </si>
  <si>
    <t>Kelas</t>
  </si>
  <si>
    <t>: A</t>
  </si>
  <si>
    <t>No</t>
  </si>
  <si>
    <t>NIM</t>
  </si>
  <si>
    <t>Nama Mahasiswa</t>
  </si>
  <si>
    <t>Nilai</t>
  </si>
  <si>
    <t>Prosentase Nilai (%)</t>
  </si>
  <si>
    <t>Tugas 1</t>
  </si>
  <si>
    <t>Tugas 2</t>
  </si>
  <si>
    <t>Tugas 3</t>
  </si>
  <si>
    <t>Tugas 4</t>
  </si>
  <si>
    <t>Tugas 5</t>
  </si>
  <si>
    <t>Kehadiran</t>
  </si>
  <si>
    <t>Sikap</t>
  </si>
  <si>
    <t>Lain-lain*</t>
  </si>
  <si>
    <t>UTS</t>
  </si>
  <si>
    <t>UAS</t>
  </si>
  <si>
    <t>NA (Angka)</t>
  </si>
  <si>
    <t>Huruf (PAP)</t>
  </si>
  <si>
    <t>Huruf (PAN)</t>
  </si>
  <si>
    <t>Abdurrahman Haikal Harahap</t>
  </si>
  <si>
    <t>Agustian Aditia Darmawan</t>
  </si>
  <si>
    <t>Ahmad Ghandur F.A.D Kipuw</t>
  </si>
  <si>
    <t>Aidil Maulana</t>
  </si>
  <si>
    <t>Akhmad Saifullah</t>
  </si>
  <si>
    <t>Aldi Fardianto</t>
  </si>
  <si>
    <t>Alfredo Dwayne Purba</t>
  </si>
  <si>
    <t>Aliyya Faiturrohmah</t>
  </si>
  <si>
    <t>Alpian Purwo Subagyo</t>
  </si>
  <si>
    <t>Alvyn Billie Hasmoro</t>
  </si>
  <si>
    <t>Ananda Aditya Pratama</t>
  </si>
  <si>
    <t>Azray Rifa Hakem</t>
  </si>
  <si>
    <t>Christian</t>
  </si>
  <si>
    <t>Daffa Muhammad Akbar</t>
  </si>
  <si>
    <t>Dava Ariel Fachreza</t>
  </si>
  <si>
    <t>Dian Anastasia Simanjuntak</t>
  </si>
  <si>
    <t>Dita Pamulat Sari</t>
  </si>
  <si>
    <t>Fajar Mahesa Dharma</t>
  </si>
  <si>
    <t>Fandy Putra Mustofa</t>
  </si>
  <si>
    <t>Fatih Ammar Ash-Shiddiq</t>
  </si>
  <si>
    <t>Fretza Aurel Pualaa</t>
  </si>
  <si>
    <t>Hafiz Rizqy Sulistyawan</t>
  </si>
  <si>
    <t>Haikal Aiman Annas</t>
  </si>
  <si>
    <t>M. Za'im Maulana</t>
  </si>
  <si>
    <t>Marcelino Vincentius</t>
  </si>
  <si>
    <t>Marcellino Galaxy Febrian</t>
  </si>
  <si>
    <t>Miracle Delfiero Taruk Linggi</t>
  </si>
  <si>
    <t>Muhamad Windalingga</t>
  </si>
  <si>
    <t>Muhammad Raihan Al Azka</t>
  </si>
  <si>
    <t>Nathanael Zachary Narario</t>
  </si>
  <si>
    <t>Naufal Rizky Hadisiswoyo</t>
  </si>
  <si>
    <t>Ni Putu Biyan Kartika</t>
  </si>
  <si>
    <t>Pambudi Ali Alfurqon</t>
  </si>
  <si>
    <t>Patrick Gading Syah Putra</t>
  </si>
  <si>
    <t>Raihan Putra</t>
  </si>
  <si>
    <t>Raka Tegar Bagaskara</t>
  </si>
  <si>
    <t>Rangga Dwi Laksmana Saputra</t>
  </si>
  <si>
    <t>Ravi Surya Kusnadi Putra</t>
  </si>
  <si>
    <t>Robertus Oktavian Cahyono</t>
  </si>
  <si>
    <t>Sang Bintang Filo Adiatma</t>
  </si>
  <si>
    <t>Steven Antonio Dramawan</t>
  </si>
  <si>
    <t>SELESAI</t>
  </si>
  <si>
    <t xml:space="preserve">Yogyakarta, </t>
  </si>
  <si>
    <t>Dosen Pengampu,</t>
  </si>
  <si>
    <t>Lain-lain: Kuis/tugas tambahan lain</t>
  </si>
  <si>
    <t xml:space="preserve">Anggara A. Owie, S.I.Kom, M.Sos.  </t>
  </si>
  <si>
    <t>Batas Nilai</t>
  </si>
  <si>
    <t>Statistik:</t>
  </si>
  <si>
    <t>Metode PAP</t>
  </si>
  <si>
    <t>Metode PAN</t>
  </si>
  <si>
    <t>Distribusi Nilai</t>
  </si>
  <si>
    <t>Mean (M)</t>
  </si>
  <si>
    <t>Batas Bawah Nilai</t>
  </si>
  <si>
    <t>PAP</t>
  </si>
  <si>
    <t>PAN</t>
  </si>
  <si>
    <t>Standar Deviasi (SD)</t>
  </si>
  <si>
    <t>E</t>
  </si>
  <si>
    <t>-</t>
  </si>
  <si>
    <t>A</t>
  </si>
  <si>
    <t>D</t>
  </si>
  <si>
    <t>M - (1,5*SD)</t>
  </si>
  <si>
    <t>A-</t>
  </si>
  <si>
    <t>C</t>
  </si>
  <si>
    <t>M - (0,1*SD)</t>
  </si>
  <si>
    <t>B+</t>
  </si>
  <si>
    <t>C+</t>
  </si>
  <si>
    <t>M + (0,1*SD)</t>
  </si>
  <si>
    <t>B</t>
  </si>
  <si>
    <t>B-</t>
  </si>
  <si>
    <t>M + (0,3*SD)</t>
  </si>
  <si>
    <t>M + (0,5*SD)</t>
  </si>
  <si>
    <t>M + (0,8*SD)</t>
  </si>
  <si>
    <t>M + (1,2*SD)</t>
  </si>
  <si>
    <t>M + (1,5*SD)</t>
  </si>
  <si>
    <t>Jumlah</t>
  </si>
  <si>
    <t>Petunjuk:</t>
  </si>
  <si>
    <t>1. Gantilah angka prosentase (sel D11-J11) sesuai SAP masing-masing</t>
  </si>
  <si>
    <t>2. Nilai angka akan dihitung otomatis berdasarkan prosentase yang anda tuliskan</t>
  </si>
  <si>
    <t>3. Konversi ke nilai HURUF akan dihitung secara otomatis menggunakan dua metode PAP dan PAN</t>
  </si>
  <si>
    <t>4. Setelah selesai entri, pilih salah satu metode (PAP atau PAN)</t>
  </si>
  <si>
    <t>5. Metode yang tidak digunakan mohon kolomnya dihapus.</t>
  </si>
  <si>
    <t>Catatan:</t>
  </si>
  <si>
    <t>Perhitungan Nilai (Jangan melakukan perubahan apapun pada bagian Perhitungan Nilai ini)</t>
  </si>
  <si>
    <t>PAP : Batas nilai merujuk pada Peraturan Akademik</t>
  </si>
  <si>
    <t>PAN : Batas nilai dihitung berdasarkan nilai dari keseluruhan mahasiswa</t>
  </si>
  <si>
    <t>NA  : Nilai Akhir</t>
  </si>
  <si>
    <t>*    : Disesuaikan dengan Kontrak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</si>
</sst>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7030A0"/>
      <name val="Calibri"/>
      <family val="2"/>
    </font>
    <font>
      <sz val="11"/>
      <color rgb="FFC00000"/>
      <name val="Calibri"/>
      <family val="2"/>
    </font>
    <font>
      <sz val="10"/>
      <color rgb="FF000000"/>
      <name val="Calibri"/>
      <family val="2"/>
    </font>
    <font>
      <sz val="11"/>
      <color rgb="FFF2F2F2"/>
      <name val="Calibri"/>
      <family val="2"/>
    </font>
    <font>
      <b/>
      <sz val="10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0000FF"/>
        <bgColor rgb="FF0000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1" fillId="4" borderId="9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0" fontId="9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0" fillId="0" borderId="4" xfId="0" applyFont="1" applyBorder="1"/>
    <xf numFmtId="0" fontId="11" fillId="5" borderId="15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3" fillId="2" borderId="1" xfId="0" applyFont="1" applyFill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5" fillId="0" borderId="0" xfId="0" applyFont="1" applyAlignment="1">
      <alignment horizontal="center" vertical="center"/>
    </xf>
    <xf numFmtId="0" fontId="0" fillId="0" borderId="0" xfId="0"/>
    <xf numFmtId="0" fontId="3" fillId="3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0" fontId="4" fillId="0" borderId="16" xfId="0" applyFont="1" applyBorder="1"/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6" fillId="4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6" borderId="0" xfId="0" applyFont="1" applyFill="1"/>
    <xf numFmtId="0" fontId="1" fillId="6" borderId="0" xfId="0" applyFont="1" applyFill="1"/>
    <xf numFmtId="0" fontId="15" fillId="7" borderId="15" xfId="0" applyFont="1" applyFill="1" applyBorder="1"/>
    <xf numFmtId="0" fontId="16" fillId="7" borderId="15" xfId="0" applyFont="1" applyFill="1" applyBorder="1"/>
    <xf numFmtId="0" fontId="9" fillId="6" borderId="0" xfId="0" applyFont="1" applyFill="1"/>
    <xf numFmtId="0" fontId="17" fillId="0" borderId="15" xfId="0" applyFont="1" applyBorder="1"/>
    <xf numFmtId="0" fontId="16" fillId="0" borderId="15" xfId="0" applyFont="1" applyBorder="1"/>
    <xf numFmtId="0" fontId="2" fillId="6" borderId="4" xfId="0" applyFont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/>
    </xf>
    <xf numFmtId="0" fontId="18" fillId="8" borderId="0" xfId="0" applyFont="1" applyFill="1"/>
    <xf numFmtId="0" fontId="18" fillId="9" borderId="15" xfId="0" applyFont="1" applyFill="1" applyBorder="1"/>
    <xf numFmtId="0" fontId="18" fillId="8" borderId="4" xfId="0" applyFont="1" applyFill="1" applyBorder="1" applyAlignment="1">
      <alignment horizontal="left" vertical="center"/>
    </xf>
    <xf numFmtId="0" fontId="18" fillId="8" borderId="4" xfId="0" applyFont="1" applyFill="1" applyBorder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4" workbookViewId="0">
      <selection activeCell="P20" sqref="P20"/>
    </sheetView>
  </sheetViews>
  <sheetFormatPr baseColWidth="10" defaultColWidth="14.5" defaultRowHeight="15" customHeight="1" x14ac:dyDescent="0.2"/>
  <cols>
    <col min="1" max="1" width="10" customWidth="1"/>
    <col min="2" max="2" width="15" customWidth="1"/>
    <col min="3" max="3" width="30" customWidth="1"/>
    <col min="4" max="4" width="8.1640625" customWidth="1"/>
    <col min="5" max="5" width="7.33203125" customWidth="1"/>
    <col min="6" max="6" width="6.83203125" customWidth="1"/>
    <col min="7" max="14" width="7" customWidth="1"/>
    <col min="15" max="15" width="5" customWidth="1"/>
    <col min="16" max="17" width="7" customWidth="1"/>
    <col min="18" max="18" width="9.1640625" customWidth="1"/>
    <col min="19" max="19" width="12.5" customWidth="1"/>
    <col min="20" max="23" width="9.1640625" customWidth="1"/>
    <col min="24" max="26" width="8.6640625" customWidth="1"/>
  </cols>
  <sheetData>
    <row r="1" spans="1:26" x14ac:dyDescent="0.2">
      <c r="A1" s="1"/>
      <c r="B1" s="2"/>
      <c r="C1" s="1"/>
      <c r="D1" s="3"/>
      <c r="E1" s="3"/>
      <c r="F1" s="3"/>
      <c r="G1" s="3"/>
      <c r="H1" s="3"/>
      <c r="I1" s="1"/>
      <c r="J1" s="1"/>
      <c r="K1" s="1"/>
      <c r="L1" s="1"/>
      <c r="M1" s="1"/>
      <c r="N1" s="42" t="s">
        <v>0</v>
      </c>
      <c r="O1" s="43"/>
      <c r="P1" s="43"/>
      <c r="Q1" s="44"/>
      <c r="R1" s="1"/>
      <c r="S1" s="1"/>
      <c r="T1" s="1"/>
      <c r="U1" s="1"/>
      <c r="V1" s="1"/>
      <c r="W1" s="1"/>
      <c r="X1" s="1"/>
      <c r="Y1" s="1"/>
      <c r="Z1" s="1"/>
    </row>
    <row r="2" spans="1:26" ht="19" x14ac:dyDescent="0.2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2"/>
      <c r="C3" s="47"/>
      <c r="D3" s="43"/>
      <c r="E3" s="43"/>
      <c r="F3" s="44"/>
      <c r="G3" s="3"/>
      <c r="H3" s="3"/>
      <c r="I3" s="1"/>
      <c r="J3" s="1"/>
      <c r="K3" s="1"/>
      <c r="L3" s="1"/>
      <c r="M3" s="1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2"/>
      <c r="C4" s="1"/>
      <c r="D4" s="3"/>
      <c r="E4" s="3"/>
      <c r="F4" s="3"/>
      <c r="G4" s="3"/>
      <c r="H4" s="3"/>
      <c r="I4" s="1"/>
      <c r="J4" s="1"/>
      <c r="K4" s="1"/>
      <c r="L4" s="1"/>
      <c r="M4" s="1"/>
      <c r="N4" s="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48" t="s">
        <v>2</v>
      </c>
      <c r="B5" s="46"/>
      <c r="C5" s="48" t="s">
        <v>3</v>
      </c>
      <c r="D5" s="46"/>
      <c r="E5" s="46"/>
      <c r="F5" s="46"/>
      <c r="G5" s="46"/>
      <c r="H5" s="46"/>
      <c r="I5" s="1"/>
      <c r="J5" s="48" t="s">
        <v>4</v>
      </c>
      <c r="K5" s="46"/>
      <c r="L5" s="46"/>
      <c r="M5" s="46"/>
      <c r="N5" s="48" t="s">
        <v>5</v>
      </c>
      <c r="O5" s="46"/>
      <c r="P5" s="46"/>
      <c r="Q5" s="46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48" t="s">
        <v>6</v>
      </c>
      <c r="B6" s="46"/>
      <c r="C6" s="48" t="s">
        <v>7</v>
      </c>
      <c r="D6" s="46"/>
      <c r="E6" s="46"/>
      <c r="F6" s="46"/>
      <c r="G6" s="46"/>
      <c r="H6" s="46"/>
      <c r="I6" s="1"/>
      <c r="J6" s="48" t="s">
        <v>8</v>
      </c>
      <c r="K6" s="46"/>
      <c r="L6" s="46"/>
      <c r="M6" s="46"/>
      <c r="N6" s="48" t="s">
        <v>9</v>
      </c>
      <c r="O6" s="46"/>
      <c r="P6" s="46"/>
      <c r="Q6" s="46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48" t="s">
        <v>10</v>
      </c>
      <c r="B7" s="46"/>
      <c r="C7" s="48" t="s">
        <v>11</v>
      </c>
      <c r="D7" s="46"/>
      <c r="E7" s="46"/>
      <c r="F7" s="46"/>
      <c r="G7" s="46"/>
      <c r="H7" s="46"/>
      <c r="I7" s="1"/>
      <c r="J7" s="48" t="s">
        <v>12</v>
      </c>
      <c r="K7" s="46"/>
      <c r="L7" s="46"/>
      <c r="M7" s="46"/>
      <c r="N7" s="48" t="s">
        <v>13</v>
      </c>
      <c r="O7" s="46"/>
      <c r="P7" s="46"/>
      <c r="Q7" s="46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48" t="s">
        <v>14</v>
      </c>
      <c r="B8" s="46"/>
      <c r="C8" s="48" t="s">
        <v>15</v>
      </c>
      <c r="D8" s="46"/>
      <c r="E8" s="46"/>
      <c r="F8" s="46"/>
      <c r="G8" s="46"/>
      <c r="H8" s="46"/>
      <c r="I8" s="1"/>
      <c r="J8" s="1"/>
      <c r="K8" s="1"/>
      <c r="L8" s="1"/>
      <c r="M8" s="1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6" t="s">
        <v>16</v>
      </c>
      <c r="B9" s="6" t="s">
        <v>17</v>
      </c>
      <c r="C9" s="6" t="s">
        <v>18</v>
      </c>
      <c r="D9" s="55" t="s">
        <v>19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3"/>
      <c r="R9" s="1"/>
      <c r="S9" s="1"/>
      <c r="T9" s="1"/>
      <c r="U9" s="1"/>
      <c r="V9" s="1"/>
      <c r="W9" s="1"/>
      <c r="X9" s="1"/>
      <c r="Y9" s="1"/>
      <c r="Z9" s="1"/>
    </row>
    <row r="10" spans="1:26" ht="45" x14ac:dyDescent="0.2">
      <c r="A10" s="7"/>
      <c r="B10" s="2"/>
      <c r="C10" s="6" t="s">
        <v>20</v>
      </c>
      <c r="D10" s="8" t="s">
        <v>21</v>
      </c>
      <c r="E10" s="8" t="s">
        <v>22</v>
      </c>
      <c r="F10" s="8" t="s">
        <v>23</v>
      </c>
      <c r="G10" s="8" t="s">
        <v>24</v>
      </c>
      <c r="H10" s="8" t="s">
        <v>25</v>
      </c>
      <c r="I10" s="1"/>
      <c r="J10" s="6" t="s">
        <v>26</v>
      </c>
      <c r="K10" s="6" t="s">
        <v>27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9"/>
      <c r="B11" s="10"/>
      <c r="C11" s="11">
        <f>SUM(D11:N11)</f>
        <v>100</v>
      </c>
      <c r="D11" s="12">
        <v>10</v>
      </c>
      <c r="E11" s="13">
        <v>10</v>
      </c>
      <c r="F11" s="13">
        <v>10</v>
      </c>
      <c r="G11" s="13">
        <v>10</v>
      </c>
      <c r="H11" s="13">
        <v>10</v>
      </c>
      <c r="I11" s="14"/>
      <c r="J11" s="15">
        <v>5</v>
      </c>
      <c r="K11" s="12">
        <v>5</v>
      </c>
      <c r="L11" s="12">
        <v>0</v>
      </c>
      <c r="M11" s="12">
        <v>20</v>
      </c>
      <c r="N11" s="12">
        <v>20</v>
      </c>
      <c r="O11" s="54"/>
      <c r="P11" s="52"/>
      <c r="Q11" s="53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6">
        <v>1</v>
      </c>
      <c r="B12" s="17">
        <v>2400001481</v>
      </c>
      <c r="C12" s="16" t="s">
        <v>34</v>
      </c>
      <c r="D12" s="20">
        <v>80</v>
      </c>
      <c r="E12" s="56">
        <v>40</v>
      </c>
      <c r="F12" s="56">
        <v>40</v>
      </c>
      <c r="G12" s="56">
        <v>40</v>
      </c>
      <c r="H12" s="56">
        <v>60</v>
      </c>
      <c r="I12" s="18"/>
      <c r="J12" s="16">
        <v>64</v>
      </c>
      <c r="K12" s="16">
        <v>80</v>
      </c>
      <c r="L12" s="16">
        <v>0</v>
      </c>
      <c r="M12" s="56">
        <v>80</v>
      </c>
      <c r="N12" s="56">
        <v>60</v>
      </c>
      <c r="O12" s="19">
        <f t="shared" ref="O12:O55" si="0">D$11/100*D12+H$11/100*H12+J$11/100*J12+K$11/100*K12+L$11/100*L12+M$11/100*M12+N$11/100*N12+E$11/100*E12+F$11/100*F12+G$11/100*G12</f>
        <v>61.2</v>
      </c>
      <c r="P12" s="16" t="str">
        <f t="shared" ref="P12:P55" si="1">VLOOKUP(O12,A$67:B$76,2)</f>
        <v>C+</v>
      </c>
      <c r="Q12" s="16" t="str">
        <f t="shared" ref="Q12:Q55" si="2">VLOOKUP(O12,H$68:I$76,2)</f>
        <v>D</v>
      </c>
      <c r="R12" s="20"/>
      <c r="S12" s="20"/>
      <c r="T12" s="20"/>
      <c r="U12" s="20"/>
      <c r="V12" s="20"/>
      <c r="W12" s="21"/>
      <c r="X12" s="20"/>
      <c r="Y12" s="20"/>
      <c r="Z12" s="20"/>
    </row>
    <row r="13" spans="1:26" x14ac:dyDescent="0.2">
      <c r="A13" s="16">
        <v>2</v>
      </c>
      <c r="B13" s="17">
        <v>2400001457</v>
      </c>
      <c r="C13" s="16" t="s">
        <v>35</v>
      </c>
      <c r="D13" s="1">
        <v>80</v>
      </c>
      <c r="E13" s="56">
        <v>40</v>
      </c>
      <c r="F13" s="56">
        <v>40</v>
      </c>
      <c r="G13" s="56">
        <v>40</v>
      </c>
      <c r="H13" s="20">
        <v>85</v>
      </c>
      <c r="I13" s="16"/>
      <c r="J13" s="63">
        <v>36</v>
      </c>
      <c r="K13" s="16">
        <v>80</v>
      </c>
      <c r="L13" s="16">
        <v>0</v>
      </c>
      <c r="M13" s="56">
        <v>80</v>
      </c>
      <c r="N13" s="23">
        <v>85</v>
      </c>
      <c r="O13" s="19">
        <f t="shared" si="0"/>
        <v>67.3</v>
      </c>
      <c r="P13" s="16" t="str">
        <f t="shared" si="1"/>
        <v>B-</v>
      </c>
      <c r="Q13" s="16" t="str">
        <f t="shared" si="2"/>
        <v>D</v>
      </c>
      <c r="R13" s="20"/>
      <c r="S13" s="20"/>
      <c r="T13" s="20"/>
      <c r="U13" s="20"/>
      <c r="V13" s="20"/>
      <c r="W13" s="21"/>
      <c r="X13" s="20"/>
      <c r="Y13" s="20"/>
      <c r="Z13" s="20"/>
    </row>
    <row r="14" spans="1:26" x14ac:dyDescent="0.2">
      <c r="A14" s="16">
        <v>3</v>
      </c>
      <c r="B14" s="17">
        <v>2000001171</v>
      </c>
      <c r="C14" s="16" t="s">
        <v>36</v>
      </c>
      <c r="D14" s="20">
        <v>80</v>
      </c>
      <c r="E14" s="56">
        <v>40</v>
      </c>
      <c r="F14" s="56">
        <v>40</v>
      </c>
      <c r="G14" s="56">
        <v>40</v>
      </c>
      <c r="H14" s="56">
        <v>40</v>
      </c>
      <c r="I14" s="16"/>
      <c r="J14" s="63">
        <v>54</v>
      </c>
      <c r="K14" s="16">
        <v>80</v>
      </c>
      <c r="L14" s="16">
        <v>0</v>
      </c>
      <c r="M14" s="56">
        <v>40</v>
      </c>
      <c r="N14" s="1">
        <v>85</v>
      </c>
      <c r="O14" s="19">
        <f t="shared" si="0"/>
        <v>55.7</v>
      </c>
      <c r="P14" s="16" t="str">
        <f t="shared" si="1"/>
        <v>C</v>
      </c>
      <c r="Q14" s="16" t="str">
        <f t="shared" si="2"/>
        <v>D</v>
      </c>
      <c r="R14" s="20"/>
      <c r="S14" s="20"/>
      <c r="T14" s="20"/>
      <c r="U14" s="20"/>
      <c r="V14" s="20"/>
      <c r="W14" s="21"/>
      <c r="X14" s="20"/>
      <c r="Y14" s="20"/>
      <c r="Z14" s="20"/>
    </row>
    <row r="15" spans="1:26" x14ac:dyDescent="0.2">
      <c r="A15" s="16">
        <v>4</v>
      </c>
      <c r="B15" s="17">
        <v>2400001477</v>
      </c>
      <c r="C15" s="16" t="s">
        <v>37</v>
      </c>
      <c r="D15" s="1">
        <v>80</v>
      </c>
      <c r="E15" s="1">
        <v>85</v>
      </c>
      <c r="F15" s="56">
        <v>40</v>
      </c>
      <c r="G15" s="56">
        <v>80</v>
      </c>
      <c r="H15" s="1">
        <v>85</v>
      </c>
      <c r="I15" s="16"/>
      <c r="J15" s="16">
        <v>77</v>
      </c>
      <c r="K15" s="16">
        <v>80</v>
      </c>
      <c r="L15" s="16">
        <v>0</v>
      </c>
      <c r="M15" s="1">
        <v>85</v>
      </c>
      <c r="N15" s="1">
        <v>85</v>
      </c>
      <c r="O15" s="19">
        <f t="shared" si="0"/>
        <v>78.849999999999994</v>
      </c>
      <c r="P15" s="16" t="str">
        <f t="shared" si="1"/>
        <v>B</v>
      </c>
      <c r="Q15" s="16" t="str">
        <f t="shared" si="2"/>
        <v>B+</v>
      </c>
      <c r="R15" s="1"/>
      <c r="S15" s="1"/>
      <c r="T15" s="1"/>
      <c r="U15" s="1"/>
      <c r="V15" s="1"/>
      <c r="W15" s="22"/>
      <c r="X15" s="1"/>
      <c r="Y15" s="1"/>
      <c r="Z15" s="1"/>
    </row>
    <row r="16" spans="1:26" x14ac:dyDescent="0.2">
      <c r="A16" s="16">
        <v>5</v>
      </c>
      <c r="B16" s="17">
        <v>2400001476</v>
      </c>
      <c r="C16" s="16" t="s">
        <v>38</v>
      </c>
      <c r="D16" s="20">
        <v>80</v>
      </c>
      <c r="E16" s="57">
        <v>40</v>
      </c>
      <c r="F16" s="56">
        <v>40</v>
      </c>
      <c r="G16" s="56">
        <v>80</v>
      </c>
      <c r="H16" s="58">
        <v>60</v>
      </c>
      <c r="I16" s="16"/>
      <c r="J16" s="16">
        <v>85</v>
      </c>
      <c r="K16" s="16">
        <v>80</v>
      </c>
      <c r="L16" s="16">
        <v>0</v>
      </c>
      <c r="M16" s="1">
        <v>85</v>
      </c>
      <c r="N16" s="1">
        <v>85</v>
      </c>
      <c r="O16" s="19">
        <f t="shared" si="0"/>
        <v>72.25</v>
      </c>
      <c r="P16" s="16" t="str">
        <f t="shared" si="1"/>
        <v>B</v>
      </c>
      <c r="Q16" s="16" t="str">
        <f t="shared" si="2"/>
        <v>C+</v>
      </c>
      <c r="R16" s="1"/>
      <c r="S16" s="1"/>
      <c r="T16" s="1"/>
      <c r="U16" s="1"/>
      <c r="V16" s="1"/>
      <c r="W16" s="22"/>
      <c r="X16" s="1"/>
      <c r="Y16" s="1"/>
      <c r="Z16" s="1"/>
    </row>
    <row r="17" spans="1:26" x14ac:dyDescent="0.2">
      <c r="A17" s="16">
        <v>6</v>
      </c>
      <c r="B17" s="17">
        <v>2300001446</v>
      </c>
      <c r="C17" s="16" t="s">
        <v>39</v>
      </c>
      <c r="D17" s="1">
        <v>80</v>
      </c>
      <c r="E17" s="57">
        <v>40</v>
      </c>
      <c r="F17" s="56">
        <v>40</v>
      </c>
      <c r="G17" s="56">
        <v>80</v>
      </c>
      <c r="H17" s="58">
        <v>40</v>
      </c>
      <c r="I17" s="16"/>
      <c r="J17" s="63">
        <v>40</v>
      </c>
      <c r="K17" s="16">
        <v>80</v>
      </c>
      <c r="L17" s="16">
        <v>0</v>
      </c>
      <c r="M17" s="56">
        <v>80</v>
      </c>
      <c r="N17" s="1">
        <v>85</v>
      </c>
      <c r="O17" s="19">
        <f t="shared" si="0"/>
        <v>67</v>
      </c>
      <c r="P17" s="16" t="str">
        <f t="shared" si="1"/>
        <v>B-</v>
      </c>
      <c r="Q17" s="16" t="str">
        <f>VLOOKUP(O18,H$68:I$76,2)</f>
        <v>D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6">
        <v>7</v>
      </c>
      <c r="B18" s="17">
        <v>2400001466</v>
      </c>
      <c r="C18" s="16" t="s">
        <v>40</v>
      </c>
      <c r="D18" s="20">
        <v>80</v>
      </c>
      <c r="E18" s="57">
        <v>40</v>
      </c>
      <c r="F18" s="56">
        <v>40</v>
      </c>
      <c r="G18" s="56">
        <v>80</v>
      </c>
      <c r="H18" s="58">
        <v>40</v>
      </c>
      <c r="I18" s="16"/>
      <c r="J18" s="63">
        <v>36</v>
      </c>
      <c r="K18" s="16">
        <v>80</v>
      </c>
      <c r="L18" s="16">
        <v>0</v>
      </c>
      <c r="M18" s="57">
        <v>80</v>
      </c>
      <c r="N18" s="1">
        <v>85</v>
      </c>
      <c r="O18" s="19">
        <f t="shared" si="0"/>
        <v>66.8</v>
      </c>
      <c r="P18" s="16" t="str">
        <f t="shared" si="1"/>
        <v>B-</v>
      </c>
      <c r="Q18" s="69" t="s">
        <v>93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6">
        <v>8</v>
      </c>
      <c r="B19" s="17">
        <v>2400001454</v>
      </c>
      <c r="C19" s="16" t="s">
        <v>41</v>
      </c>
      <c r="D19" s="1">
        <v>80</v>
      </c>
      <c r="E19" s="23">
        <v>85</v>
      </c>
      <c r="F19" s="23">
        <v>85</v>
      </c>
      <c r="G19" s="56">
        <v>80</v>
      </c>
      <c r="H19" s="60">
        <v>40</v>
      </c>
      <c r="I19" s="16"/>
      <c r="J19" s="16">
        <v>93</v>
      </c>
      <c r="K19" s="16">
        <v>80</v>
      </c>
      <c r="L19" s="16">
        <v>0</v>
      </c>
      <c r="M19" s="23">
        <v>85</v>
      </c>
      <c r="N19" s="60">
        <v>80</v>
      </c>
      <c r="O19" s="19">
        <f t="shared" si="0"/>
        <v>78.650000000000006</v>
      </c>
      <c r="P19" s="16" t="str">
        <f t="shared" si="1"/>
        <v>B</v>
      </c>
      <c r="Q19" s="16" t="str">
        <f t="shared" si="2"/>
        <v>B</v>
      </c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2">
      <c r="A20" s="16">
        <v>9</v>
      </c>
      <c r="B20" s="17">
        <v>2400001458</v>
      </c>
      <c r="C20" s="16" t="s">
        <v>42</v>
      </c>
      <c r="D20" s="20">
        <v>80</v>
      </c>
      <c r="E20" s="1">
        <v>85</v>
      </c>
      <c r="F20" s="1">
        <v>85</v>
      </c>
      <c r="G20" s="56">
        <v>80</v>
      </c>
      <c r="H20" s="1">
        <v>85</v>
      </c>
      <c r="I20" s="16"/>
      <c r="J20" s="24">
        <v>86</v>
      </c>
      <c r="K20" s="16">
        <v>80</v>
      </c>
      <c r="L20" s="16">
        <v>0</v>
      </c>
      <c r="M20" s="1">
        <v>85</v>
      </c>
      <c r="N20" s="1">
        <v>85</v>
      </c>
      <c r="O20" s="19">
        <f t="shared" si="0"/>
        <v>83.8</v>
      </c>
      <c r="P20" s="16" t="str">
        <f t="shared" si="1"/>
        <v>B+</v>
      </c>
      <c r="Q20" s="16" t="str">
        <f t="shared" si="2"/>
        <v>A-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6">
        <v>10</v>
      </c>
      <c r="B21" s="17">
        <v>2400001474</v>
      </c>
      <c r="C21" s="16" t="s">
        <v>43</v>
      </c>
      <c r="D21" s="1">
        <v>80</v>
      </c>
      <c r="E21" s="1">
        <v>85</v>
      </c>
      <c r="F21" s="58">
        <v>40</v>
      </c>
      <c r="G21" s="56">
        <v>80</v>
      </c>
      <c r="H21" s="1">
        <v>85</v>
      </c>
      <c r="I21" s="16"/>
      <c r="J21" s="24">
        <v>92</v>
      </c>
      <c r="K21" s="16">
        <v>80</v>
      </c>
      <c r="L21" s="16">
        <v>0</v>
      </c>
      <c r="M21" s="1">
        <v>85</v>
      </c>
      <c r="N21" s="1">
        <v>85</v>
      </c>
      <c r="O21" s="19">
        <f t="shared" si="0"/>
        <v>79.599999999999994</v>
      </c>
      <c r="P21" s="16" t="str">
        <f t="shared" si="1"/>
        <v>B</v>
      </c>
      <c r="Q21" s="16" t="str">
        <f t="shared" si="2"/>
        <v>B+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6">
        <v>11</v>
      </c>
      <c r="B22" s="17">
        <v>2400001452</v>
      </c>
      <c r="C22" s="16" t="s">
        <v>44</v>
      </c>
      <c r="D22" s="20">
        <v>80</v>
      </c>
      <c r="E22" s="1">
        <v>85</v>
      </c>
      <c r="F22" s="58">
        <v>40</v>
      </c>
      <c r="G22" s="56">
        <v>80</v>
      </c>
      <c r="H22" s="58">
        <v>60</v>
      </c>
      <c r="I22" s="16"/>
      <c r="J22" s="24">
        <v>85</v>
      </c>
      <c r="K22" s="16">
        <v>80</v>
      </c>
      <c r="L22" s="16">
        <v>0</v>
      </c>
      <c r="M22" s="1">
        <v>85</v>
      </c>
      <c r="N22" s="1">
        <v>85</v>
      </c>
      <c r="O22" s="19">
        <f t="shared" si="0"/>
        <v>76.75</v>
      </c>
      <c r="P22" s="16" t="str">
        <f t="shared" si="1"/>
        <v>B</v>
      </c>
      <c r="Q22" s="16" t="str">
        <f t="shared" si="2"/>
        <v>B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6">
        <v>12</v>
      </c>
      <c r="B23" s="17">
        <v>2400001462</v>
      </c>
      <c r="C23" s="64" t="s">
        <v>45</v>
      </c>
      <c r="D23" s="65">
        <v>40</v>
      </c>
      <c r="E23" s="65">
        <v>40</v>
      </c>
      <c r="F23" s="66">
        <v>40</v>
      </c>
      <c r="G23" s="65">
        <v>40</v>
      </c>
      <c r="H23" s="66">
        <v>0</v>
      </c>
      <c r="I23" s="67"/>
      <c r="J23" s="67">
        <v>31</v>
      </c>
      <c r="K23" s="67">
        <v>60</v>
      </c>
      <c r="L23" s="67">
        <v>0</v>
      </c>
      <c r="M23" s="65">
        <v>40</v>
      </c>
      <c r="N23" s="65">
        <v>40</v>
      </c>
      <c r="O23" s="68">
        <f t="shared" si="0"/>
        <v>36.549999999999997</v>
      </c>
      <c r="P23" s="67" t="str">
        <f t="shared" si="1"/>
        <v>E</v>
      </c>
      <c r="Q23" s="67" t="str">
        <f t="shared" si="2"/>
        <v>E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6">
        <v>13</v>
      </c>
      <c r="B24" s="17">
        <v>2400001468</v>
      </c>
      <c r="C24" s="64" t="s">
        <v>46</v>
      </c>
      <c r="D24" s="65">
        <v>40</v>
      </c>
      <c r="E24" s="65">
        <v>40</v>
      </c>
      <c r="F24" s="66">
        <v>40</v>
      </c>
      <c r="G24" s="65">
        <v>40</v>
      </c>
      <c r="H24" s="66">
        <v>0</v>
      </c>
      <c r="I24" s="67"/>
      <c r="J24" s="67">
        <v>29</v>
      </c>
      <c r="K24" s="67">
        <v>60</v>
      </c>
      <c r="L24" s="67">
        <v>0</v>
      </c>
      <c r="M24" s="65">
        <v>40</v>
      </c>
      <c r="N24" s="65">
        <v>40</v>
      </c>
      <c r="O24" s="68">
        <f t="shared" si="0"/>
        <v>36.450000000000003</v>
      </c>
      <c r="P24" s="67" t="str">
        <f t="shared" si="1"/>
        <v>E</v>
      </c>
      <c r="Q24" s="67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6">
        <v>14</v>
      </c>
      <c r="B25" s="25">
        <v>2400001479</v>
      </c>
      <c r="C25" s="26" t="s">
        <v>47</v>
      </c>
      <c r="D25" s="1">
        <v>80</v>
      </c>
      <c r="E25" s="1">
        <v>85</v>
      </c>
      <c r="F25" s="1">
        <v>85</v>
      </c>
      <c r="G25" s="56">
        <v>40</v>
      </c>
      <c r="H25" s="57">
        <v>0</v>
      </c>
      <c r="I25" s="16"/>
      <c r="J25" s="24">
        <v>93</v>
      </c>
      <c r="K25" s="16">
        <v>80</v>
      </c>
      <c r="L25" s="16">
        <v>0</v>
      </c>
      <c r="M25" s="1">
        <v>85</v>
      </c>
      <c r="N25" s="1">
        <v>85</v>
      </c>
      <c r="O25" s="19">
        <f t="shared" si="0"/>
        <v>71.650000000000006</v>
      </c>
      <c r="P25" s="16" t="str">
        <f t="shared" si="1"/>
        <v>B</v>
      </c>
      <c r="Q25" s="16" t="str">
        <f t="shared" si="2"/>
        <v>C+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27">
        <v>15</v>
      </c>
      <c r="B26" s="28">
        <v>2300001413</v>
      </c>
      <c r="C26" s="29" t="s">
        <v>48</v>
      </c>
      <c r="D26" s="20">
        <v>80</v>
      </c>
      <c r="E26" s="1">
        <v>85</v>
      </c>
      <c r="F26" s="1">
        <v>85</v>
      </c>
      <c r="G26" s="1">
        <v>90</v>
      </c>
      <c r="H26" s="1">
        <v>85</v>
      </c>
      <c r="I26" s="16"/>
      <c r="J26" s="24">
        <v>92</v>
      </c>
      <c r="K26" s="16">
        <v>80</v>
      </c>
      <c r="L26" s="16">
        <v>0</v>
      </c>
      <c r="M26" s="57">
        <v>40</v>
      </c>
      <c r="N26" s="1">
        <v>85</v>
      </c>
      <c r="O26" s="19">
        <f t="shared" si="0"/>
        <v>76.099999999999994</v>
      </c>
      <c r="P26" s="16" t="str">
        <f t="shared" si="1"/>
        <v>B</v>
      </c>
      <c r="Q26" s="16" t="str">
        <f t="shared" si="2"/>
        <v>B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6">
        <v>16</v>
      </c>
      <c r="B27" s="30">
        <v>2400001464</v>
      </c>
      <c r="C27" s="31" t="s">
        <v>49</v>
      </c>
      <c r="D27" s="1">
        <v>80</v>
      </c>
      <c r="E27" s="57">
        <v>40</v>
      </c>
      <c r="F27" s="58">
        <v>60</v>
      </c>
      <c r="G27" s="58">
        <v>80</v>
      </c>
      <c r="H27" s="57">
        <v>0</v>
      </c>
      <c r="I27" s="16"/>
      <c r="J27" s="24">
        <v>64</v>
      </c>
      <c r="K27" s="16">
        <v>80</v>
      </c>
      <c r="L27" s="16">
        <v>0</v>
      </c>
      <c r="M27" s="1">
        <v>85</v>
      </c>
      <c r="N27" s="57">
        <v>40</v>
      </c>
      <c r="O27" s="19">
        <f t="shared" si="0"/>
        <v>58.2</v>
      </c>
      <c r="P27" s="16" t="str">
        <f t="shared" si="1"/>
        <v>C</v>
      </c>
      <c r="Q27" s="16" t="str">
        <f t="shared" si="2"/>
        <v>D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6">
        <v>17</v>
      </c>
      <c r="B28" s="28">
        <v>2400001480</v>
      </c>
      <c r="C28" s="24" t="s">
        <v>50</v>
      </c>
      <c r="D28" s="20">
        <v>80</v>
      </c>
      <c r="E28" s="1">
        <v>85</v>
      </c>
      <c r="F28" s="58">
        <v>60</v>
      </c>
      <c r="G28" s="58">
        <v>80</v>
      </c>
      <c r="H28" s="1">
        <v>85</v>
      </c>
      <c r="I28" s="16"/>
      <c r="J28" s="24">
        <v>93</v>
      </c>
      <c r="K28" s="16">
        <v>80</v>
      </c>
      <c r="L28" s="16">
        <v>0</v>
      </c>
      <c r="M28" s="1">
        <v>85</v>
      </c>
      <c r="N28" s="61">
        <v>85</v>
      </c>
      <c r="O28" s="19">
        <f t="shared" si="0"/>
        <v>81.650000000000006</v>
      </c>
      <c r="P28" s="16" t="str">
        <f t="shared" si="1"/>
        <v>B+</v>
      </c>
      <c r="Q28" s="16" t="str">
        <f t="shared" si="2"/>
        <v>B+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6">
        <v>18</v>
      </c>
      <c r="B29" s="28">
        <v>2400001465</v>
      </c>
      <c r="C29" s="24" t="s">
        <v>51</v>
      </c>
      <c r="D29" s="1">
        <v>80</v>
      </c>
      <c r="E29" s="57">
        <v>40</v>
      </c>
      <c r="F29" s="58">
        <v>60</v>
      </c>
      <c r="G29" s="58">
        <v>80</v>
      </c>
      <c r="H29" s="57">
        <v>0</v>
      </c>
      <c r="I29" s="16"/>
      <c r="J29" s="24">
        <v>93</v>
      </c>
      <c r="K29" s="16">
        <v>80</v>
      </c>
      <c r="L29" s="16">
        <v>0</v>
      </c>
      <c r="M29" s="1">
        <v>85</v>
      </c>
      <c r="N29" s="62">
        <v>85</v>
      </c>
      <c r="O29" s="19">
        <f t="shared" si="0"/>
        <v>68.650000000000006</v>
      </c>
      <c r="P29" s="16" t="str">
        <f t="shared" si="1"/>
        <v>B-</v>
      </c>
      <c r="Q29" s="16" t="str">
        <f t="shared" si="2"/>
        <v>D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6">
        <v>19</v>
      </c>
      <c r="B30" s="28">
        <v>2400001469</v>
      </c>
      <c r="C30" s="24" t="s">
        <v>52</v>
      </c>
      <c r="D30" s="20">
        <v>80</v>
      </c>
      <c r="E30" s="1">
        <v>85</v>
      </c>
      <c r="F30" s="58">
        <v>60</v>
      </c>
      <c r="G30" s="58">
        <v>80</v>
      </c>
      <c r="H30" s="1">
        <v>85</v>
      </c>
      <c r="I30" s="16"/>
      <c r="J30" s="24">
        <v>86</v>
      </c>
      <c r="K30" s="16">
        <v>80</v>
      </c>
      <c r="L30" s="16">
        <v>0</v>
      </c>
      <c r="M30" s="57">
        <v>40</v>
      </c>
      <c r="N30" s="62">
        <v>85</v>
      </c>
      <c r="O30" s="19">
        <f t="shared" si="0"/>
        <v>72.3</v>
      </c>
      <c r="P30" s="16" t="str">
        <f t="shared" si="1"/>
        <v>B</v>
      </c>
      <c r="Q30" s="16" t="str">
        <f t="shared" si="2"/>
        <v>C+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6">
        <v>20</v>
      </c>
      <c r="B31" s="28">
        <v>2400001471</v>
      </c>
      <c r="C31" s="24" t="s">
        <v>53</v>
      </c>
      <c r="D31" s="1">
        <v>80</v>
      </c>
      <c r="E31" s="57">
        <v>40</v>
      </c>
      <c r="F31" s="58">
        <v>60</v>
      </c>
      <c r="G31" s="58">
        <v>80</v>
      </c>
      <c r="H31" s="57">
        <v>0</v>
      </c>
      <c r="I31" s="16"/>
      <c r="J31" s="24">
        <v>79</v>
      </c>
      <c r="K31" s="16">
        <v>80</v>
      </c>
      <c r="L31" s="16">
        <v>0</v>
      </c>
      <c r="M31" s="1">
        <v>85</v>
      </c>
      <c r="N31" s="62">
        <v>85</v>
      </c>
      <c r="O31" s="19">
        <f t="shared" si="0"/>
        <v>67.95</v>
      </c>
      <c r="P31" s="16" t="str">
        <f t="shared" si="1"/>
        <v>B-</v>
      </c>
      <c r="Q31" s="16" t="str">
        <f t="shared" si="2"/>
        <v>D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6">
        <v>21</v>
      </c>
      <c r="B32" s="28">
        <v>2400001463</v>
      </c>
      <c r="C32" s="24" t="s">
        <v>54</v>
      </c>
      <c r="D32" s="20">
        <v>80</v>
      </c>
      <c r="E32" s="57">
        <v>40</v>
      </c>
      <c r="F32" s="58">
        <v>60</v>
      </c>
      <c r="G32" s="58">
        <v>80</v>
      </c>
      <c r="H32" s="1">
        <v>85</v>
      </c>
      <c r="I32" s="16"/>
      <c r="J32" s="24">
        <v>69</v>
      </c>
      <c r="K32" s="16">
        <v>80</v>
      </c>
      <c r="L32" s="16">
        <v>0</v>
      </c>
      <c r="M32" s="1">
        <v>85</v>
      </c>
      <c r="N32" s="1">
        <v>85</v>
      </c>
      <c r="O32" s="19">
        <f t="shared" si="0"/>
        <v>75.95</v>
      </c>
      <c r="P32" s="16" t="str">
        <f t="shared" si="1"/>
        <v>B</v>
      </c>
      <c r="Q32" s="16" t="str">
        <f t="shared" si="2"/>
        <v>B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6">
        <v>22</v>
      </c>
      <c r="B33" s="28">
        <v>2400001459</v>
      </c>
      <c r="C33" s="24" t="s">
        <v>55</v>
      </c>
      <c r="D33" s="1">
        <v>80</v>
      </c>
      <c r="E33" s="1">
        <v>85</v>
      </c>
      <c r="F33" s="58">
        <v>60</v>
      </c>
      <c r="G33" s="58">
        <v>80</v>
      </c>
      <c r="H33" s="58">
        <v>40</v>
      </c>
      <c r="I33" s="16"/>
      <c r="J33" s="24">
        <v>64</v>
      </c>
      <c r="K33" s="16">
        <v>80</v>
      </c>
      <c r="L33" s="16">
        <v>0</v>
      </c>
      <c r="M33" s="1">
        <v>85</v>
      </c>
      <c r="N33" s="57">
        <v>40</v>
      </c>
      <c r="O33" s="19">
        <f t="shared" si="0"/>
        <v>66.7</v>
      </c>
      <c r="P33" s="16" t="str">
        <f t="shared" si="1"/>
        <v>B-</v>
      </c>
      <c r="Q33" s="16" t="str">
        <f t="shared" si="2"/>
        <v>D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6">
        <v>23</v>
      </c>
      <c r="B34" s="28">
        <v>2400001470</v>
      </c>
      <c r="C34" s="24" t="s">
        <v>56</v>
      </c>
      <c r="D34" s="20">
        <v>80</v>
      </c>
      <c r="E34" s="57">
        <v>40</v>
      </c>
      <c r="F34" s="1">
        <v>85</v>
      </c>
      <c r="G34" s="58">
        <v>80</v>
      </c>
      <c r="H34" s="58">
        <v>40</v>
      </c>
      <c r="I34" s="16"/>
      <c r="J34" s="24">
        <v>57</v>
      </c>
      <c r="K34" s="16">
        <v>80</v>
      </c>
      <c r="L34" s="16">
        <v>0</v>
      </c>
      <c r="M34" s="58">
        <v>70</v>
      </c>
      <c r="N34" s="61">
        <v>85</v>
      </c>
      <c r="O34" s="19">
        <f t="shared" si="0"/>
        <v>70.349999999999994</v>
      </c>
      <c r="P34" s="16" t="str">
        <f t="shared" si="1"/>
        <v>B</v>
      </c>
      <c r="Q34" s="16" t="str">
        <f t="shared" si="2"/>
        <v>C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6">
        <v>24</v>
      </c>
      <c r="B35" s="28">
        <v>2100001297</v>
      </c>
      <c r="C35" s="24" t="s">
        <v>57</v>
      </c>
      <c r="D35" s="1">
        <v>80</v>
      </c>
      <c r="E35" s="57">
        <v>40</v>
      </c>
      <c r="F35" s="57">
        <v>60</v>
      </c>
      <c r="G35" s="58">
        <v>80</v>
      </c>
      <c r="H35" s="58">
        <v>40</v>
      </c>
      <c r="I35" s="16"/>
      <c r="J35" s="24">
        <v>71</v>
      </c>
      <c r="K35" s="16">
        <v>80</v>
      </c>
      <c r="L35" s="16">
        <v>0</v>
      </c>
      <c r="M35" s="59">
        <v>80</v>
      </c>
      <c r="N35" s="62">
        <v>85</v>
      </c>
      <c r="O35" s="19">
        <f t="shared" si="0"/>
        <v>70.55</v>
      </c>
      <c r="P35" s="16" t="str">
        <f t="shared" si="1"/>
        <v>B</v>
      </c>
      <c r="Q35" s="16" t="str">
        <f t="shared" si="2"/>
        <v>C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6">
        <v>25</v>
      </c>
      <c r="B36" s="32">
        <v>2300001414</v>
      </c>
      <c r="C36" s="33" t="s">
        <v>58</v>
      </c>
      <c r="D36" s="20">
        <v>80</v>
      </c>
      <c r="E36" s="1">
        <v>85</v>
      </c>
      <c r="F36" s="57">
        <v>60</v>
      </c>
      <c r="G36" s="58">
        <v>80</v>
      </c>
      <c r="H36" s="58">
        <v>40</v>
      </c>
      <c r="I36" s="16"/>
      <c r="J36" s="24">
        <v>69</v>
      </c>
      <c r="K36" s="16">
        <v>80</v>
      </c>
      <c r="L36" s="16">
        <v>0</v>
      </c>
      <c r="M36" s="1">
        <v>85</v>
      </c>
      <c r="N36" s="62">
        <v>85</v>
      </c>
      <c r="O36" s="19">
        <f t="shared" si="0"/>
        <v>75.95</v>
      </c>
      <c r="P36" s="16" t="str">
        <f t="shared" si="1"/>
        <v>B</v>
      </c>
      <c r="Q36" s="16" t="str">
        <f t="shared" si="2"/>
        <v>B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6">
        <v>26</v>
      </c>
      <c r="B37" s="32">
        <v>2400001449</v>
      </c>
      <c r="C37" s="33" t="s">
        <v>59</v>
      </c>
      <c r="D37" s="1">
        <v>80</v>
      </c>
      <c r="E37" s="1">
        <v>85</v>
      </c>
      <c r="F37" s="1">
        <v>85</v>
      </c>
      <c r="G37" s="58">
        <v>80</v>
      </c>
      <c r="H37" s="58">
        <v>40</v>
      </c>
      <c r="I37" s="16"/>
      <c r="J37" s="24">
        <v>69</v>
      </c>
      <c r="K37" s="16">
        <v>80</v>
      </c>
      <c r="L37" s="16">
        <v>0</v>
      </c>
      <c r="M37" s="1">
        <v>84</v>
      </c>
      <c r="N37" s="62">
        <v>85</v>
      </c>
      <c r="O37" s="19">
        <f t="shared" si="0"/>
        <v>78.25</v>
      </c>
      <c r="P37" s="16" t="str">
        <f t="shared" si="1"/>
        <v>B</v>
      </c>
      <c r="Q37" s="16" t="str">
        <f t="shared" si="2"/>
        <v>B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6">
        <v>27</v>
      </c>
      <c r="B38" s="32">
        <v>2400001475</v>
      </c>
      <c r="C38" s="33" t="s">
        <v>60</v>
      </c>
      <c r="D38" s="20">
        <v>80</v>
      </c>
      <c r="E38" s="57">
        <v>40</v>
      </c>
      <c r="F38" s="57">
        <v>60</v>
      </c>
      <c r="G38" s="58">
        <v>80</v>
      </c>
      <c r="H38" s="58">
        <v>40</v>
      </c>
      <c r="I38" s="16"/>
      <c r="J38" s="24">
        <v>86</v>
      </c>
      <c r="K38" s="16">
        <v>80</v>
      </c>
      <c r="L38" s="16">
        <v>0</v>
      </c>
      <c r="M38" s="57">
        <v>40</v>
      </c>
      <c r="N38" s="61">
        <v>85</v>
      </c>
      <c r="O38" s="19">
        <f t="shared" si="0"/>
        <v>63.3</v>
      </c>
      <c r="P38" s="16" t="str">
        <f t="shared" si="1"/>
        <v>C+</v>
      </c>
      <c r="Q38" s="16" t="str">
        <f t="shared" si="2"/>
        <v>D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6">
        <v>28</v>
      </c>
      <c r="B39" s="32">
        <v>2400001451</v>
      </c>
      <c r="C39" s="33" t="s">
        <v>61</v>
      </c>
      <c r="D39" s="1">
        <v>80</v>
      </c>
      <c r="E39" s="57">
        <v>40</v>
      </c>
      <c r="F39" s="1">
        <v>85</v>
      </c>
      <c r="G39" s="58">
        <v>80</v>
      </c>
      <c r="H39" s="58">
        <v>40</v>
      </c>
      <c r="I39" s="16"/>
      <c r="J39" s="24">
        <v>69</v>
      </c>
      <c r="K39" s="16">
        <v>80</v>
      </c>
      <c r="L39" s="16">
        <v>0</v>
      </c>
      <c r="M39" s="1">
        <v>85</v>
      </c>
      <c r="N39" s="62">
        <v>85</v>
      </c>
      <c r="O39" s="19">
        <f t="shared" si="0"/>
        <v>73.95</v>
      </c>
      <c r="P39" s="16" t="str">
        <f t="shared" si="1"/>
        <v>B</v>
      </c>
      <c r="Q39" s="16" t="str">
        <f t="shared" si="2"/>
        <v>B-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6">
        <v>29</v>
      </c>
      <c r="B40" s="32">
        <v>2400001472</v>
      </c>
      <c r="C40" s="33" t="s">
        <v>62</v>
      </c>
      <c r="D40" s="20">
        <v>80</v>
      </c>
      <c r="E40" s="57">
        <v>40</v>
      </c>
      <c r="F40" s="1">
        <v>85</v>
      </c>
      <c r="G40" s="58">
        <v>80</v>
      </c>
      <c r="H40" s="58">
        <v>40</v>
      </c>
      <c r="I40" s="16"/>
      <c r="J40" s="24">
        <v>79</v>
      </c>
      <c r="K40" s="16">
        <v>80</v>
      </c>
      <c r="L40" s="16">
        <v>0</v>
      </c>
      <c r="M40" s="1">
        <v>85</v>
      </c>
      <c r="N40" s="62">
        <v>85</v>
      </c>
      <c r="O40" s="19">
        <f t="shared" si="0"/>
        <v>74.45</v>
      </c>
      <c r="P40" s="16" t="str">
        <f t="shared" si="1"/>
        <v>B</v>
      </c>
      <c r="Q40" s="16" t="str">
        <f t="shared" si="2"/>
        <v>B-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6">
        <v>30</v>
      </c>
      <c r="B41" s="32">
        <v>2400001455</v>
      </c>
      <c r="C41" s="33" t="s">
        <v>63</v>
      </c>
      <c r="D41" s="1">
        <v>80</v>
      </c>
      <c r="E41" s="57">
        <v>40</v>
      </c>
      <c r="F41" s="57">
        <v>40</v>
      </c>
      <c r="G41" s="58">
        <v>80</v>
      </c>
      <c r="H41" s="58">
        <v>40</v>
      </c>
      <c r="I41" s="16"/>
      <c r="J41" s="24">
        <v>86</v>
      </c>
      <c r="K41" s="16">
        <v>80</v>
      </c>
      <c r="L41" s="16">
        <v>0</v>
      </c>
      <c r="M41" s="1">
        <v>85</v>
      </c>
      <c r="N41" s="62">
        <v>85</v>
      </c>
      <c r="O41" s="19">
        <f t="shared" si="0"/>
        <v>70.3</v>
      </c>
      <c r="P41" s="16" t="str">
        <f t="shared" si="1"/>
        <v>B</v>
      </c>
      <c r="Q41" s="16" t="str">
        <f t="shared" si="2"/>
        <v>C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6">
        <v>31</v>
      </c>
      <c r="B42" s="32">
        <v>2400001453</v>
      </c>
      <c r="C42" s="33" t="s">
        <v>64</v>
      </c>
      <c r="D42" s="20">
        <v>80</v>
      </c>
      <c r="E42" s="1">
        <v>85</v>
      </c>
      <c r="F42" s="1">
        <v>85</v>
      </c>
      <c r="G42" s="1">
        <v>90</v>
      </c>
      <c r="H42" s="1">
        <v>85</v>
      </c>
      <c r="I42" s="16"/>
      <c r="J42" s="24">
        <v>92</v>
      </c>
      <c r="K42" s="16">
        <v>80</v>
      </c>
      <c r="L42" s="16">
        <v>0</v>
      </c>
      <c r="M42" s="58">
        <v>80</v>
      </c>
      <c r="N42" s="57">
        <v>40</v>
      </c>
      <c r="O42" s="19">
        <f t="shared" si="0"/>
        <v>75.099999999999994</v>
      </c>
      <c r="P42" s="16" t="str">
        <f t="shared" si="1"/>
        <v>B</v>
      </c>
      <c r="Q42" s="16" t="str">
        <f t="shared" si="2"/>
        <v>B-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6">
        <v>32</v>
      </c>
      <c r="B43" s="34">
        <v>2400001450</v>
      </c>
      <c r="C43" s="35" t="s">
        <v>65</v>
      </c>
      <c r="D43" s="1">
        <v>80</v>
      </c>
      <c r="E43" s="1">
        <v>85</v>
      </c>
      <c r="F43" s="57">
        <v>80</v>
      </c>
      <c r="G43" s="1">
        <v>90</v>
      </c>
      <c r="H43" s="1">
        <v>85</v>
      </c>
      <c r="I43" s="36"/>
      <c r="J43" s="26">
        <v>86</v>
      </c>
      <c r="K43" s="16">
        <v>80</v>
      </c>
      <c r="L43" s="36">
        <v>0</v>
      </c>
      <c r="M43" s="59">
        <v>85</v>
      </c>
      <c r="N43" s="61">
        <v>85</v>
      </c>
      <c r="O43" s="19">
        <f>D$11/100*D43+H$11/100*H43+J$11/100*J43+K$11/100*K43+L$11/100*L43+M$11/100*M43+N$11/100*N43+E$11/100*E43+F$11/100*F43+G$11/100*G43</f>
        <v>84.3</v>
      </c>
      <c r="P43" s="16" t="str">
        <f t="shared" si="1"/>
        <v>B+</v>
      </c>
      <c r="Q43" s="16" t="str">
        <f t="shared" si="2"/>
        <v>A-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6">
        <v>33</v>
      </c>
      <c r="B44" s="32">
        <v>2400001460</v>
      </c>
      <c r="C44" s="33" t="s">
        <v>66</v>
      </c>
      <c r="D44" s="20">
        <v>80</v>
      </c>
      <c r="E44" s="57">
        <v>40</v>
      </c>
      <c r="F44" s="1">
        <v>85</v>
      </c>
      <c r="G44" s="58">
        <v>80</v>
      </c>
      <c r="H44" s="1">
        <v>85</v>
      </c>
      <c r="I44" s="16"/>
      <c r="J44" s="24">
        <v>100</v>
      </c>
      <c r="K44" s="16">
        <v>80</v>
      </c>
      <c r="L44" s="16">
        <v>0</v>
      </c>
      <c r="M44" s="1">
        <v>85</v>
      </c>
      <c r="N44" s="62">
        <v>85</v>
      </c>
      <c r="O44" s="19">
        <f>D$11/100*D44+H$11/100*H44+J$11/100*J44+K$11/100*K44+L$11/100*L44+M$11/100*M44+N$11/100*N44+E$11/100*E44+F$11/100*F44+G$11/100*G44</f>
        <v>80</v>
      </c>
      <c r="P44" s="16" t="str">
        <f t="shared" si="1"/>
        <v>B+</v>
      </c>
      <c r="Q44" s="16" t="str">
        <f t="shared" si="2"/>
        <v>B+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6">
        <v>34</v>
      </c>
      <c r="B45" s="32">
        <v>2400001456</v>
      </c>
      <c r="C45" s="33" t="s">
        <v>67</v>
      </c>
      <c r="D45" s="1">
        <v>80</v>
      </c>
      <c r="E45" s="57">
        <v>40</v>
      </c>
      <c r="F45" s="58">
        <v>60</v>
      </c>
      <c r="G45" s="58">
        <v>80</v>
      </c>
      <c r="H45" s="58">
        <v>40</v>
      </c>
      <c r="I45" s="16"/>
      <c r="J45" s="24">
        <v>86</v>
      </c>
      <c r="K45" s="16">
        <v>80</v>
      </c>
      <c r="L45" s="16">
        <v>0</v>
      </c>
      <c r="M45" s="1">
        <v>85</v>
      </c>
      <c r="N45" s="62">
        <v>85</v>
      </c>
      <c r="O45" s="19">
        <f t="shared" si="0"/>
        <v>72.3</v>
      </c>
      <c r="P45" s="16" t="str">
        <f t="shared" si="1"/>
        <v>B</v>
      </c>
      <c r="Q45" s="16" t="str">
        <f t="shared" si="2"/>
        <v>C+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6">
        <v>35</v>
      </c>
      <c r="B46" s="32">
        <v>2300001416</v>
      </c>
      <c r="C46" s="33" t="s">
        <v>68</v>
      </c>
      <c r="D46" s="20">
        <v>80</v>
      </c>
      <c r="E46" s="57">
        <v>40</v>
      </c>
      <c r="F46" s="58">
        <v>60</v>
      </c>
      <c r="G46" s="58">
        <v>80</v>
      </c>
      <c r="H46" s="58">
        <v>40</v>
      </c>
      <c r="I46" s="16"/>
      <c r="J46" s="24">
        <v>93</v>
      </c>
      <c r="K46" s="16">
        <v>80</v>
      </c>
      <c r="L46" s="16">
        <v>0</v>
      </c>
      <c r="M46" s="1">
        <v>0</v>
      </c>
      <c r="N46" s="62">
        <v>85</v>
      </c>
      <c r="O46" s="19">
        <f t="shared" si="0"/>
        <v>55.65</v>
      </c>
      <c r="P46" s="16" t="str">
        <f t="shared" si="1"/>
        <v>C</v>
      </c>
      <c r="Q46" s="16" t="str">
        <f t="shared" si="2"/>
        <v>D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6">
        <v>36</v>
      </c>
      <c r="B47" s="32">
        <v>2200001357</v>
      </c>
      <c r="C47" s="33" t="s">
        <v>69</v>
      </c>
      <c r="D47" s="1">
        <v>80</v>
      </c>
      <c r="E47" s="1">
        <v>85</v>
      </c>
      <c r="F47" s="58">
        <v>60</v>
      </c>
      <c r="G47" s="58">
        <v>80</v>
      </c>
      <c r="H47" s="58">
        <v>40</v>
      </c>
      <c r="I47" s="16"/>
      <c r="J47" s="24">
        <v>54</v>
      </c>
      <c r="K47" s="16">
        <v>80</v>
      </c>
      <c r="L47" s="16">
        <v>0</v>
      </c>
      <c r="M47" s="1">
        <v>85</v>
      </c>
      <c r="N47" s="1">
        <v>85</v>
      </c>
      <c r="O47" s="19">
        <f t="shared" si="0"/>
        <v>75.2</v>
      </c>
      <c r="P47" s="16" t="str">
        <f t="shared" si="1"/>
        <v>B</v>
      </c>
      <c r="Q47" s="16" t="str">
        <f t="shared" si="2"/>
        <v>B-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6">
        <v>37</v>
      </c>
      <c r="B48" s="32">
        <v>2200001327</v>
      </c>
      <c r="C48" s="33" t="s">
        <v>70</v>
      </c>
      <c r="D48" s="20">
        <v>80</v>
      </c>
      <c r="E48" s="57">
        <v>40</v>
      </c>
      <c r="F48" s="1">
        <v>85</v>
      </c>
      <c r="G48" s="58">
        <v>80</v>
      </c>
      <c r="H48" s="58">
        <v>40</v>
      </c>
      <c r="I48" s="16"/>
      <c r="J48" s="24">
        <v>64</v>
      </c>
      <c r="K48" s="16">
        <v>80</v>
      </c>
      <c r="L48" s="16">
        <v>0</v>
      </c>
      <c r="M48" s="1">
        <v>85</v>
      </c>
      <c r="N48" s="1">
        <v>85</v>
      </c>
      <c r="O48" s="19">
        <f t="shared" si="0"/>
        <v>73.7</v>
      </c>
      <c r="P48" s="16" t="str">
        <f t="shared" si="1"/>
        <v>B</v>
      </c>
      <c r="Q48" s="16" t="str">
        <f t="shared" si="2"/>
        <v>B-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6">
        <v>38</v>
      </c>
      <c r="B49" s="32">
        <v>2400001467</v>
      </c>
      <c r="C49" s="33" t="s">
        <v>71</v>
      </c>
      <c r="D49" s="1">
        <v>80</v>
      </c>
      <c r="E49" s="57">
        <v>40</v>
      </c>
      <c r="F49" s="1">
        <v>85</v>
      </c>
      <c r="G49" s="58">
        <v>80</v>
      </c>
      <c r="H49" s="58">
        <v>40</v>
      </c>
      <c r="I49" s="36"/>
      <c r="J49" s="26">
        <v>79</v>
      </c>
      <c r="K49" s="16">
        <v>80</v>
      </c>
      <c r="L49" s="36">
        <v>0</v>
      </c>
      <c r="M49" s="1">
        <v>85</v>
      </c>
      <c r="N49" s="57">
        <v>40</v>
      </c>
      <c r="O49" s="19">
        <f t="shared" si="0"/>
        <v>65.45</v>
      </c>
      <c r="P49" s="16" t="str">
        <f t="shared" si="1"/>
        <v>B-</v>
      </c>
      <c r="Q49" s="16" t="str">
        <f t="shared" si="2"/>
        <v>D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6">
        <v>39</v>
      </c>
      <c r="B50" s="32">
        <v>2200001349</v>
      </c>
      <c r="C50" s="33" t="s">
        <v>72</v>
      </c>
      <c r="D50" s="20">
        <v>80</v>
      </c>
      <c r="E50" s="57">
        <v>40</v>
      </c>
      <c r="F50" s="57">
        <v>60</v>
      </c>
      <c r="G50" s="58">
        <v>80</v>
      </c>
      <c r="H50" s="58">
        <v>40</v>
      </c>
      <c r="I50" s="16"/>
      <c r="J50" s="24">
        <v>64</v>
      </c>
      <c r="K50" s="16">
        <v>80</v>
      </c>
      <c r="L50" s="16">
        <v>0</v>
      </c>
      <c r="M50" s="1">
        <v>60</v>
      </c>
      <c r="N50" s="57">
        <v>40</v>
      </c>
      <c r="O50" s="19">
        <f t="shared" si="0"/>
        <v>57.2</v>
      </c>
      <c r="P50" s="16" t="str">
        <f t="shared" si="1"/>
        <v>C</v>
      </c>
      <c r="Q50" s="16" t="str">
        <f t="shared" si="2"/>
        <v>D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6">
        <v>40</v>
      </c>
      <c r="B51" s="32">
        <v>2300001410</v>
      </c>
      <c r="C51" s="33" t="s">
        <v>73</v>
      </c>
      <c r="D51" s="1">
        <v>80</v>
      </c>
      <c r="E51" s="57">
        <v>40</v>
      </c>
      <c r="F51" s="57">
        <v>60</v>
      </c>
      <c r="G51" s="58">
        <v>80</v>
      </c>
      <c r="H51" s="58">
        <v>40</v>
      </c>
      <c r="I51" s="16"/>
      <c r="J51" s="24">
        <v>77</v>
      </c>
      <c r="K51" s="16">
        <v>80</v>
      </c>
      <c r="L51" s="16">
        <v>0</v>
      </c>
      <c r="M51" s="1">
        <v>85</v>
      </c>
      <c r="N51" s="1">
        <v>85</v>
      </c>
      <c r="O51" s="19">
        <f t="shared" si="0"/>
        <v>71.849999999999994</v>
      </c>
      <c r="P51" s="16" t="str">
        <f t="shared" si="1"/>
        <v>B</v>
      </c>
      <c r="Q51" s="16" t="str">
        <f t="shared" si="2"/>
        <v>C+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6">
        <v>41</v>
      </c>
      <c r="B52" s="34">
        <v>2400001461</v>
      </c>
      <c r="C52" s="35" t="s">
        <v>74</v>
      </c>
      <c r="D52" s="20">
        <v>80</v>
      </c>
      <c r="E52" s="1">
        <v>85</v>
      </c>
      <c r="F52" s="1">
        <v>85</v>
      </c>
      <c r="G52" s="58">
        <v>80</v>
      </c>
      <c r="H52" s="1">
        <v>85</v>
      </c>
      <c r="I52" s="16"/>
      <c r="J52" s="24">
        <v>93</v>
      </c>
      <c r="K52" s="16">
        <v>80</v>
      </c>
      <c r="L52" s="16">
        <v>0</v>
      </c>
      <c r="M52" s="57">
        <v>40</v>
      </c>
      <c r="N52" s="1">
        <v>85</v>
      </c>
      <c r="O52" s="19">
        <f t="shared" si="0"/>
        <v>75.150000000000006</v>
      </c>
      <c r="P52" s="16" t="str">
        <f t="shared" si="1"/>
        <v>B</v>
      </c>
      <c r="Q52" s="16" t="str">
        <f t="shared" si="2"/>
        <v>B-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36">
        <v>42</v>
      </c>
      <c r="B53" s="34"/>
      <c r="C53" s="35"/>
      <c r="D53" s="36"/>
      <c r="E53" s="36"/>
      <c r="F53" s="36"/>
      <c r="G53" s="36"/>
      <c r="H53" s="36"/>
      <c r="I53" s="36"/>
      <c r="J53" s="26"/>
      <c r="K53" s="36"/>
      <c r="L53" s="36"/>
      <c r="M53" s="36"/>
      <c r="N53" s="36"/>
      <c r="O53" s="19"/>
      <c r="P53" s="16"/>
      <c r="Q53" s="16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6">
        <v>43</v>
      </c>
      <c r="B54" s="32"/>
      <c r="C54" s="37"/>
      <c r="D54" s="16"/>
      <c r="E54" s="16"/>
      <c r="F54" s="16"/>
      <c r="G54" s="16"/>
      <c r="H54" s="16"/>
      <c r="I54" s="16"/>
      <c r="J54" s="24"/>
      <c r="K54" s="16"/>
      <c r="L54" s="16"/>
      <c r="M54" s="16"/>
      <c r="N54" s="16"/>
      <c r="O54" s="19"/>
      <c r="P54" s="16"/>
      <c r="Q54" s="16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6">
        <v>44</v>
      </c>
      <c r="B55" s="32"/>
      <c r="C55" s="37"/>
      <c r="D55" s="16"/>
      <c r="E55" s="16"/>
      <c r="F55" s="16"/>
      <c r="G55" s="16"/>
      <c r="H55" s="16"/>
      <c r="I55" s="16"/>
      <c r="J55" s="24"/>
      <c r="K55" s="16"/>
      <c r="L55" s="16"/>
      <c r="M55" s="16"/>
      <c r="N55" s="16"/>
      <c r="O55" s="19"/>
      <c r="P55" s="16"/>
      <c r="Q55" s="16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38" t="s">
        <v>75</v>
      </c>
      <c r="B56" s="2"/>
      <c r="C56" s="1"/>
      <c r="D56" s="3"/>
      <c r="E56" s="3"/>
      <c r="F56" s="3"/>
      <c r="G56" s="3"/>
      <c r="H56" s="3"/>
      <c r="I56" s="1"/>
      <c r="J56" s="1"/>
      <c r="K56" s="48" t="s">
        <v>76</v>
      </c>
      <c r="L56" s="46"/>
      <c r="M56" s="1"/>
      <c r="N56" s="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2" t="s">
        <v>21</v>
      </c>
      <c r="C57" s="1"/>
      <c r="D57" s="3"/>
      <c r="E57" s="3"/>
      <c r="F57" s="3"/>
      <c r="G57" s="3"/>
      <c r="H57" s="3"/>
      <c r="I57" s="1"/>
      <c r="J57" s="1"/>
      <c r="K57" s="48" t="s">
        <v>77</v>
      </c>
      <c r="L57" s="46"/>
      <c r="M57" s="46"/>
      <c r="N57" s="4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2" t="s">
        <v>22</v>
      </c>
      <c r="C58" s="1"/>
      <c r="D58" s="3"/>
      <c r="E58" s="3"/>
      <c r="F58" s="3"/>
      <c r="G58" s="3"/>
      <c r="H58" s="3"/>
      <c r="I58" s="1"/>
      <c r="J58" s="1"/>
      <c r="K58" s="1"/>
      <c r="L58" s="1"/>
      <c r="M58" s="1"/>
      <c r="N58" s="4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2" t="s">
        <v>78</v>
      </c>
      <c r="C59" s="1"/>
      <c r="D59" s="3"/>
      <c r="E59" s="3"/>
      <c r="F59" s="3"/>
      <c r="G59" s="3"/>
      <c r="H59" s="3"/>
      <c r="I59" s="1"/>
      <c r="J59" s="1"/>
      <c r="K59" s="1"/>
      <c r="L59" s="1"/>
      <c r="M59" s="1"/>
      <c r="N59" s="4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2"/>
      <c r="C60" s="1"/>
      <c r="D60" s="3"/>
      <c r="E60" s="3"/>
      <c r="F60" s="3"/>
      <c r="G60" s="3"/>
      <c r="H60" s="3"/>
      <c r="I60" s="1"/>
      <c r="J60" s="1"/>
      <c r="K60" s="1"/>
      <c r="L60" s="1"/>
      <c r="M60" s="1"/>
      <c r="N60" s="4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2"/>
      <c r="C61" s="1"/>
      <c r="D61" s="3"/>
      <c r="E61" s="3"/>
      <c r="F61" s="3"/>
      <c r="G61" s="3"/>
      <c r="H61" s="3"/>
      <c r="I61" s="1"/>
      <c r="J61" s="1"/>
      <c r="K61" s="48" t="s">
        <v>79</v>
      </c>
      <c r="L61" s="46"/>
      <c r="M61" s="46"/>
      <c r="N61" s="4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2"/>
      <c r="C62" s="1"/>
      <c r="D62" s="3"/>
      <c r="E62" s="3"/>
      <c r="F62" s="3"/>
      <c r="G62" s="3"/>
      <c r="H62" s="3"/>
      <c r="I62" s="1"/>
      <c r="J62" s="1"/>
      <c r="K62" s="1"/>
      <c r="L62" s="1"/>
      <c r="M62" s="1"/>
      <c r="N62" s="4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2"/>
      <c r="C63" s="1"/>
      <c r="D63" s="3"/>
      <c r="E63" s="3"/>
      <c r="F63" s="3"/>
      <c r="G63" s="3"/>
      <c r="H63" s="3"/>
      <c r="I63" s="1"/>
      <c r="J63" s="1"/>
      <c r="K63" s="1"/>
      <c r="L63" s="1"/>
      <c r="M63" s="1"/>
      <c r="N63" s="4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2"/>
      <c r="C64" s="1"/>
      <c r="D64" s="3"/>
      <c r="E64" s="3"/>
      <c r="F64" s="3"/>
      <c r="G64" s="3"/>
      <c r="H64" s="3"/>
      <c r="I64" s="1"/>
      <c r="J64" s="1"/>
      <c r="K64" s="1"/>
      <c r="L64" s="1"/>
      <c r="M64" s="1"/>
      <c r="N64" s="4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48" t="s">
        <v>80</v>
      </c>
      <c r="B65" s="46"/>
      <c r="C65" s="1"/>
      <c r="D65" s="3"/>
      <c r="E65" s="3"/>
      <c r="F65" s="3"/>
      <c r="G65" s="3"/>
      <c r="H65" s="3"/>
      <c r="I65" s="1"/>
      <c r="J65" s="1"/>
      <c r="K65" s="1"/>
      <c r="L65" s="1"/>
      <c r="M65" s="1"/>
      <c r="N65" s="4"/>
      <c r="O65" s="5" t="s">
        <v>81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49" t="s">
        <v>82</v>
      </c>
      <c r="B66" s="50"/>
      <c r="C66" s="1"/>
      <c r="D66" s="49" t="s">
        <v>83</v>
      </c>
      <c r="E66" s="50"/>
      <c r="F66" s="50"/>
      <c r="G66" s="50"/>
      <c r="H66" s="50"/>
      <c r="I66" s="1"/>
      <c r="J66" s="1"/>
      <c r="K66" s="49" t="s">
        <v>84</v>
      </c>
      <c r="L66" s="50"/>
      <c r="M66" s="1"/>
      <c r="N66" s="4"/>
      <c r="O66" s="48" t="s">
        <v>85</v>
      </c>
      <c r="P66" s="46"/>
      <c r="Q66" s="5">
        <f>AVERAGE(O12:O43)</f>
        <v>69.892187500000006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39" customHeight="1" x14ac:dyDescent="0.2">
      <c r="A67" s="6" t="s">
        <v>86</v>
      </c>
      <c r="B67" s="6" t="s">
        <v>19</v>
      </c>
      <c r="C67" s="1"/>
      <c r="D67" s="51" t="s">
        <v>86</v>
      </c>
      <c r="E67" s="52"/>
      <c r="F67" s="52"/>
      <c r="G67" s="52"/>
      <c r="H67" s="53"/>
      <c r="I67" s="6" t="s">
        <v>19</v>
      </c>
      <c r="J67" s="1"/>
      <c r="K67" s="6" t="s">
        <v>19</v>
      </c>
      <c r="L67" s="6" t="s">
        <v>87</v>
      </c>
      <c r="M67" s="6" t="s">
        <v>88</v>
      </c>
      <c r="N67" s="4"/>
      <c r="O67" s="48" t="s">
        <v>89</v>
      </c>
      <c r="P67" s="46"/>
      <c r="Q67" s="5">
        <f>STDEV(O12:O43)</f>
        <v>11.109775623986355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24">
        <v>0</v>
      </c>
      <c r="B68" s="28" t="s">
        <v>90</v>
      </c>
      <c r="C68" s="1"/>
      <c r="D68" s="16" t="s">
        <v>91</v>
      </c>
      <c r="E68" s="16"/>
      <c r="F68" s="16"/>
      <c r="G68" s="16"/>
      <c r="H68" s="16">
        <v>0</v>
      </c>
      <c r="I68" s="24" t="s">
        <v>90</v>
      </c>
      <c r="J68" s="1"/>
      <c r="K68" s="24" t="s">
        <v>92</v>
      </c>
      <c r="L68" s="24">
        <f>COUNTIF(P12:P53,K68)</f>
        <v>0</v>
      </c>
      <c r="M68" s="24">
        <f>COUNTIF(Q12:Q55,K68)</f>
        <v>0</v>
      </c>
      <c r="N68" s="4"/>
      <c r="O68" s="1"/>
      <c r="P68" s="1"/>
      <c r="Q68" s="1"/>
      <c r="R68" s="1"/>
      <c r="S68" s="1"/>
      <c r="T68" s="1"/>
      <c r="U68" s="1"/>
      <c r="V68" s="1"/>
      <c r="W68" s="1"/>
      <c r="X68" s="4"/>
      <c r="Y68" s="4"/>
      <c r="Z68" s="4"/>
    </row>
    <row r="69" spans="1:26" ht="15.75" customHeight="1" x14ac:dyDescent="0.2">
      <c r="A69" s="24">
        <v>40</v>
      </c>
      <c r="B69" s="28" t="s">
        <v>93</v>
      </c>
      <c r="C69" s="1"/>
      <c r="D69" s="16" t="s">
        <v>94</v>
      </c>
      <c r="E69" s="16"/>
      <c r="F69" s="16"/>
      <c r="G69" s="16"/>
      <c r="H69" s="16">
        <f>Q66-(1.5*Q67)</f>
        <v>53.227524064020471</v>
      </c>
      <c r="I69" s="24" t="s">
        <v>93</v>
      </c>
      <c r="J69" s="1"/>
      <c r="K69" s="24" t="s">
        <v>95</v>
      </c>
      <c r="L69" s="24">
        <f>COUNTIF(P12:P53,K69)</f>
        <v>0</v>
      </c>
      <c r="M69" s="24">
        <f>COUNTIF(Q12:Q53,K69)</f>
        <v>2</v>
      </c>
      <c r="N69" s="4"/>
      <c r="O69" s="1"/>
      <c r="P69" s="1"/>
      <c r="Q69" s="1"/>
      <c r="R69" s="1"/>
      <c r="S69" s="1"/>
      <c r="T69" s="1"/>
      <c r="U69" s="1"/>
      <c r="V69" s="1"/>
      <c r="W69" s="1"/>
      <c r="X69" s="4"/>
      <c r="Y69" s="4"/>
      <c r="Z69" s="4"/>
    </row>
    <row r="70" spans="1:26" ht="15.75" customHeight="1" x14ac:dyDescent="0.2">
      <c r="A70" s="24">
        <v>50</v>
      </c>
      <c r="B70" s="28" t="s">
        <v>96</v>
      </c>
      <c r="C70" s="1"/>
      <c r="D70" s="16" t="s">
        <v>97</v>
      </c>
      <c r="E70" s="16"/>
      <c r="F70" s="16"/>
      <c r="G70" s="16"/>
      <c r="H70" s="16">
        <f>Q66-(0.1*Q67)</f>
        <v>68.781209937601375</v>
      </c>
      <c r="I70" s="24" t="s">
        <v>96</v>
      </c>
      <c r="J70" s="1"/>
      <c r="K70" s="24" t="s">
        <v>98</v>
      </c>
      <c r="L70" s="24">
        <f>COUNTIF(P12:P53,K70)</f>
        <v>4</v>
      </c>
      <c r="M70" s="24">
        <f>COUNTIF(Q12:Q53,K70)</f>
        <v>4</v>
      </c>
      <c r="N70" s="4"/>
      <c r="O70" s="1"/>
      <c r="P70" s="1"/>
      <c r="Q70" s="1"/>
      <c r="R70" s="1"/>
      <c r="S70" s="1"/>
      <c r="T70" s="1"/>
      <c r="U70" s="1"/>
      <c r="V70" s="1"/>
      <c r="W70" s="1"/>
      <c r="X70" s="4"/>
      <c r="Y70" s="4"/>
      <c r="Z70" s="4"/>
    </row>
    <row r="71" spans="1:26" ht="15.75" customHeight="1" x14ac:dyDescent="0.2">
      <c r="A71" s="24">
        <v>60</v>
      </c>
      <c r="B71" s="28" t="s">
        <v>99</v>
      </c>
      <c r="C71" s="1"/>
      <c r="D71" s="16" t="s">
        <v>100</v>
      </c>
      <c r="E71" s="16"/>
      <c r="F71" s="16"/>
      <c r="G71" s="16"/>
      <c r="H71" s="16">
        <f>Q66+(0.1*Q67)</f>
        <v>71.003165062398637</v>
      </c>
      <c r="I71" s="24" t="s">
        <v>99</v>
      </c>
      <c r="J71" s="1"/>
      <c r="K71" s="24" t="s">
        <v>101</v>
      </c>
      <c r="L71" s="24">
        <f>COUNTIF(P12:P53,K71)</f>
        <v>22</v>
      </c>
      <c r="M71" s="24">
        <f>COUNTIF(Q12:Q53,K71)</f>
        <v>6</v>
      </c>
      <c r="N71" s="4"/>
      <c r="O71" s="1"/>
      <c r="P71" s="1"/>
      <c r="Q71" s="1"/>
      <c r="R71" s="1"/>
      <c r="S71" s="1"/>
      <c r="T71" s="1"/>
      <c r="U71" s="1"/>
      <c r="V71" s="1"/>
      <c r="W71" s="1"/>
      <c r="X71" s="4"/>
      <c r="Y71" s="4"/>
      <c r="Z71" s="4"/>
    </row>
    <row r="72" spans="1:26" ht="15.75" customHeight="1" x14ac:dyDescent="0.2">
      <c r="A72" s="24">
        <v>65</v>
      </c>
      <c r="B72" s="28" t="s">
        <v>102</v>
      </c>
      <c r="C72" s="1"/>
      <c r="D72" s="16" t="s">
        <v>103</v>
      </c>
      <c r="E72" s="16"/>
      <c r="F72" s="16"/>
      <c r="G72" s="16"/>
      <c r="H72" s="16">
        <f>Q66+(0.3*Q67)</f>
        <v>73.225120187195913</v>
      </c>
      <c r="I72" s="24" t="s">
        <v>102</v>
      </c>
      <c r="J72" s="1"/>
      <c r="K72" s="24" t="s">
        <v>102</v>
      </c>
      <c r="L72" s="24">
        <f>COUNTIF(P12:P53,K72)</f>
        <v>7</v>
      </c>
      <c r="M72" s="24">
        <f>COUNTIF(Q12:Q53,K72)</f>
        <v>6</v>
      </c>
      <c r="N72" s="4"/>
      <c r="O72" s="1"/>
      <c r="P72" s="1"/>
      <c r="Q72" s="1"/>
      <c r="R72" s="1"/>
      <c r="S72" s="1"/>
      <c r="T72" s="1"/>
      <c r="U72" s="1"/>
      <c r="V72" s="1"/>
      <c r="W72" s="1"/>
      <c r="X72" s="4"/>
      <c r="Y72" s="4"/>
      <c r="Z72" s="4"/>
    </row>
    <row r="73" spans="1:26" ht="15.75" customHeight="1" x14ac:dyDescent="0.2">
      <c r="A73" s="24">
        <v>70</v>
      </c>
      <c r="B73" s="28" t="s">
        <v>101</v>
      </c>
      <c r="C73" s="1"/>
      <c r="D73" s="16" t="s">
        <v>104</v>
      </c>
      <c r="E73" s="16"/>
      <c r="F73" s="16"/>
      <c r="G73" s="16"/>
      <c r="H73" s="16">
        <f>Q66+(0.5*Q67)</f>
        <v>75.447075311993189</v>
      </c>
      <c r="I73" s="24" t="s">
        <v>101</v>
      </c>
      <c r="J73" s="1"/>
      <c r="K73" s="24" t="s">
        <v>99</v>
      </c>
      <c r="L73" s="24">
        <f>COUNTIF(P12:P53,K73)</f>
        <v>2</v>
      </c>
      <c r="M73" s="24">
        <f>COUNTIF(Q12:Q53,K73)</f>
        <v>5</v>
      </c>
      <c r="N73" s="4"/>
      <c r="O73" s="1"/>
      <c r="P73" s="1"/>
      <c r="Q73" s="1"/>
      <c r="R73" s="1"/>
      <c r="S73" s="1"/>
      <c r="T73" s="1"/>
      <c r="U73" s="1"/>
      <c r="V73" s="1"/>
      <c r="W73" s="1"/>
      <c r="X73" s="4"/>
      <c r="Y73" s="4"/>
      <c r="Z73" s="4"/>
    </row>
    <row r="74" spans="1:26" ht="15.75" customHeight="1" x14ac:dyDescent="0.2">
      <c r="A74" s="24">
        <v>80</v>
      </c>
      <c r="B74" s="28" t="s">
        <v>98</v>
      </c>
      <c r="C74" s="1"/>
      <c r="D74" s="16" t="s">
        <v>105</v>
      </c>
      <c r="E74" s="16"/>
      <c r="F74" s="16"/>
      <c r="G74" s="16"/>
      <c r="H74" s="16">
        <f>Q66+(0.8*Q67)</f>
        <v>78.780007999189095</v>
      </c>
      <c r="I74" s="24" t="s">
        <v>98</v>
      </c>
      <c r="J74" s="1"/>
      <c r="K74" s="24" t="s">
        <v>96</v>
      </c>
      <c r="L74" s="24">
        <f>COUNTIF(P12:P53,K74)</f>
        <v>4</v>
      </c>
      <c r="M74" s="24">
        <f>COUNTIF(Q12:Q53,K74)</f>
        <v>3</v>
      </c>
      <c r="N74" s="4"/>
      <c r="O74" s="1"/>
      <c r="P74" s="1"/>
      <c r="Q74" s="1"/>
      <c r="R74" s="1"/>
      <c r="S74" s="1"/>
      <c r="T74" s="1"/>
      <c r="U74" s="1"/>
      <c r="V74" s="1"/>
      <c r="W74" s="1"/>
      <c r="X74" s="4"/>
      <c r="Y74" s="4"/>
      <c r="Z74" s="4"/>
    </row>
    <row r="75" spans="1:26" ht="15.75" customHeight="1" x14ac:dyDescent="0.2">
      <c r="A75" s="24">
        <v>85</v>
      </c>
      <c r="B75" s="28" t="s">
        <v>95</v>
      </c>
      <c r="C75" s="1"/>
      <c r="D75" s="16" t="s">
        <v>106</v>
      </c>
      <c r="E75" s="16"/>
      <c r="F75" s="16"/>
      <c r="G75" s="16"/>
      <c r="H75" s="16">
        <f>Q66+(1.2*Q67)</f>
        <v>83.223918248783633</v>
      </c>
      <c r="I75" s="24" t="s">
        <v>95</v>
      </c>
      <c r="J75" s="1"/>
      <c r="K75" s="24" t="s">
        <v>93</v>
      </c>
      <c r="L75" s="24">
        <f>COUNTIF(P12:P53,K75)</f>
        <v>0</v>
      </c>
      <c r="M75" s="24">
        <f>COUNTIF(Q12:Q53,K75)</f>
        <v>13</v>
      </c>
      <c r="N75" s="4"/>
      <c r="O75" s="1"/>
      <c r="P75" s="1"/>
      <c r="Q75" s="1"/>
      <c r="R75" s="1"/>
      <c r="S75" s="1"/>
      <c r="T75" s="1"/>
      <c r="U75" s="1"/>
      <c r="V75" s="1"/>
      <c r="W75" s="1"/>
      <c r="X75" s="4"/>
      <c r="Y75" s="4"/>
      <c r="Z75" s="4"/>
    </row>
    <row r="76" spans="1:26" ht="15.75" customHeight="1" x14ac:dyDescent="0.2">
      <c r="A76" s="24">
        <v>90</v>
      </c>
      <c r="B76" s="28" t="s">
        <v>92</v>
      </c>
      <c r="C76" s="1"/>
      <c r="D76" s="16" t="s">
        <v>107</v>
      </c>
      <c r="E76" s="16"/>
      <c r="F76" s="16"/>
      <c r="G76" s="16"/>
      <c r="H76" s="16">
        <f>Q66+(1.5*Q67)</f>
        <v>86.55685093597954</v>
      </c>
      <c r="I76" s="24" t="s">
        <v>92</v>
      </c>
      <c r="J76" s="1"/>
      <c r="K76" s="24" t="s">
        <v>90</v>
      </c>
      <c r="L76" s="24">
        <f>COUNTIF(P12:P55,K76)</f>
        <v>2</v>
      </c>
      <c r="M76" s="24">
        <f>COUNTIF(Q12:Q53,K76)</f>
        <v>1</v>
      </c>
      <c r="N76" s="4"/>
      <c r="O76" s="1"/>
      <c r="P76" s="1"/>
      <c r="Q76" s="1"/>
      <c r="R76" s="1"/>
      <c r="S76" s="1"/>
      <c r="T76" s="1"/>
      <c r="U76" s="1"/>
      <c r="V76" s="1"/>
      <c r="W76" s="1"/>
      <c r="X76" s="4"/>
      <c r="Y76" s="4"/>
      <c r="Z76" s="4"/>
    </row>
    <row r="77" spans="1:26" ht="15.75" customHeight="1" x14ac:dyDescent="0.2">
      <c r="A77" s="1"/>
      <c r="B77" s="2"/>
      <c r="C77" s="1"/>
      <c r="D77" s="3"/>
      <c r="E77" s="3"/>
      <c r="F77" s="3"/>
      <c r="G77" s="3"/>
      <c r="H77" s="3"/>
      <c r="I77" s="1"/>
      <c r="J77" s="1"/>
      <c r="K77" s="24" t="s">
        <v>108</v>
      </c>
      <c r="L77" s="24">
        <f t="shared" ref="L77:M77" si="3">SUM(L68:L76)</f>
        <v>41</v>
      </c>
      <c r="M77" s="24">
        <f t="shared" si="3"/>
        <v>40</v>
      </c>
      <c r="N77" s="4"/>
      <c r="O77" s="1"/>
      <c r="P77" s="1"/>
      <c r="Q77" s="1"/>
      <c r="R77" s="1"/>
      <c r="S77" s="1"/>
      <c r="T77" s="1"/>
      <c r="U77" s="1"/>
      <c r="V77" s="1"/>
      <c r="W77" s="1"/>
      <c r="X77" s="4"/>
      <c r="Y77" s="4"/>
      <c r="Z77" s="4"/>
    </row>
    <row r="78" spans="1:26" ht="15.75" customHeight="1" x14ac:dyDescent="0.2">
      <c r="A78" s="1"/>
      <c r="B78" s="2"/>
      <c r="C78" s="1"/>
      <c r="D78" s="3"/>
      <c r="E78" s="3"/>
      <c r="F78" s="3"/>
      <c r="G78" s="3"/>
      <c r="H78" s="3"/>
      <c r="I78" s="1"/>
      <c r="J78" s="1"/>
      <c r="K78" s="1"/>
      <c r="L78" s="1"/>
      <c r="M78" s="1"/>
      <c r="N78" s="4"/>
      <c r="O78" s="1"/>
      <c r="P78" s="1"/>
      <c r="Q78" s="1"/>
      <c r="R78" s="1"/>
      <c r="S78" s="1"/>
      <c r="T78" s="1"/>
      <c r="U78" s="1"/>
      <c r="V78" s="1"/>
      <c r="W78" s="1"/>
      <c r="X78" s="4"/>
      <c r="Y78" s="4"/>
      <c r="Z78" s="4"/>
    </row>
    <row r="79" spans="1:26" ht="15.75" customHeight="1" x14ac:dyDescent="0.2">
      <c r="A79" s="39" t="s">
        <v>109</v>
      </c>
      <c r="B79" s="40"/>
      <c r="C79" s="1"/>
      <c r="D79" s="41"/>
      <c r="E79" s="41"/>
      <c r="F79" s="41"/>
      <c r="G79" s="3"/>
      <c r="H79" s="3"/>
      <c r="I79" s="1"/>
      <c r="J79" s="1"/>
      <c r="K79" s="1"/>
      <c r="L79" s="1"/>
      <c r="M79" s="1"/>
      <c r="N79" s="4"/>
      <c r="O79" s="1"/>
      <c r="P79" s="1"/>
      <c r="Q79" s="1"/>
      <c r="R79" s="1"/>
      <c r="S79" s="1"/>
      <c r="T79" s="1"/>
      <c r="U79" s="1"/>
      <c r="V79" s="1"/>
      <c r="W79" s="1"/>
      <c r="X79" s="4"/>
      <c r="Y79" s="4"/>
      <c r="Z79" s="4"/>
    </row>
    <row r="80" spans="1:26" ht="15.75" customHeight="1" x14ac:dyDescent="0.2">
      <c r="A80" s="39" t="s">
        <v>110</v>
      </c>
      <c r="B80" s="40"/>
      <c r="C80" s="1"/>
      <c r="D80" s="41"/>
      <c r="E80" s="41"/>
      <c r="F80" s="41"/>
      <c r="G80" s="3"/>
      <c r="H80" s="3"/>
      <c r="I80" s="1"/>
      <c r="J80" s="1"/>
      <c r="K80" s="1"/>
      <c r="L80" s="1"/>
      <c r="M80" s="1"/>
      <c r="N80" s="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39" t="s">
        <v>111</v>
      </c>
      <c r="B81" s="40"/>
      <c r="C81" s="41"/>
      <c r="D81" s="41"/>
      <c r="E81" s="41"/>
      <c r="F81" s="41"/>
      <c r="G81" s="3"/>
      <c r="H81" s="3"/>
      <c r="I81" s="1"/>
      <c r="J81" s="1"/>
      <c r="K81" s="1"/>
      <c r="L81" s="1"/>
      <c r="M81" s="1"/>
      <c r="N81" s="4"/>
      <c r="O81" s="1"/>
      <c r="P81" s="1"/>
      <c r="Q81" s="1"/>
      <c r="R81" s="1"/>
      <c r="S81" s="1"/>
      <c r="T81" s="1"/>
      <c r="U81" s="1"/>
      <c r="V81" s="1"/>
      <c r="W81" s="1"/>
      <c r="X81" s="4"/>
      <c r="Y81" s="4"/>
      <c r="Z81" s="4"/>
    </row>
    <row r="82" spans="1:26" ht="15.75" customHeight="1" x14ac:dyDescent="0.2">
      <c r="A82" s="39" t="s">
        <v>112</v>
      </c>
      <c r="B82" s="40"/>
      <c r="C82" s="41"/>
      <c r="D82" s="41"/>
      <c r="E82" s="41"/>
      <c r="F82" s="41"/>
      <c r="G82" s="3"/>
      <c r="H82" s="3"/>
      <c r="I82" s="1"/>
      <c r="J82" s="1"/>
      <c r="K82" s="1"/>
      <c r="L82" s="1"/>
      <c r="M82" s="1"/>
      <c r="N82" s="4"/>
      <c r="O82" s="1"/>
      <c r="P82" s="1"/>
      <c r="Q82" s="1"/>
      <c r="R82" s="1"/>
      <c r="S82" s="1"/>
      <c r="T82" s="1"/>
      <c r="U82" s="1"/>
      <c r="V82" s="1"/>
      <c r="W82" s="1"/>
      <c r="X82" s="4"/>
      <c r="Y82" s="4"/>
      <c r="Z82" s="4"/>
    </row>
    <row r="83" spans="1:26" ht="15.75" customHeight="1" x14ac:dyDescent="0.2">
      <c r="A83" s="39" t="s">
        <v>113</v>
      </c>
      <c r="B83" s="40"/>
      <c r="C83" s="41"/>
      <c r="D83" s="41"/>
      <c r="E83" s="41"/>
      <c r="F83" s="41"/>
      <c r="G83" s="3"/>
      <c r="H83" s="3"/>
      <c r="I83" s="1"/>
      <c r="J83" s="1"/>
      <c r="K83" s="1"/>
      <c r="L83" s="1"/>
      <c r="M83" s="1"/>
      <c r="N83" s="4"/>
      <c r="O83" s="1"/>
      <c r="P83" s="1"/>
      <c r="Q83" s="1"/>
      <c r="R83" s="1"/>
      <c r="S83" s="1"/>
      <c r="T83" s="1"/>
      <c r="U83" s="1"/>
      <c r="V83" s="1"/>
      <c r="W83" s="1"/>
      <c r="X83" s="4"/>
      <c r="Y83" s="4"/>
      <c r="Z83" s="4"/>
    </row>
    <row r="84" spans="1:26" ht="15.75" customHeight="1" x14ac:dyDescent="0.2">
      <c r="A84" s="39" t="s">
        <v>114</v>
      </c>
      <c r="B84" s="40"/>
      <c r="C84" s="41"/>
      <c r="D84" s="41"/>
      <c r="E84" s="41"/>
      <c r="F84" s="41"/>
      <c r="G84" s="3"/>
      <c r="H84" s="3"/>
      <c r="I84" s="1"/>
      <c r="J84" s="1"/>
      <c r="K84" s="1"/>
      <c r="L84" s="1"/>
      <c r="M84" s="1"/>
      <c r="N84" s="4"/>
      <c r="O84" s="1"/>
      <c r="P84" s="1"/>
      <c r="Q84" s="1"/>
      <c r="R84" s="1"/>
      <c r="S84" s="1"/>
      <c r="T84" s="1"/>
      <c r="U84" s="1"/>
      <c r="V84" s="1"/>
      <c r="W84" s="1"/>
      <c r="X84" s="3"/>
      <c r="Y84" s="3"/>
      <c r="Z84" s="3"/>
    </row>
    <row r="85" spans="1:26" ht="15.75" customHeight="1" x14ac:dyDescent="0.2">
      <c r="A85" s="1"/>
      <c r="B85" s="2"/>
      <c r="C85" s="41"/>
      <c r="D85" s="3"/>
      <c r="E85" s="3"/>
      <c r="F85" s="3"/>
      <c r="G85" s="3"/>
      <c r="H85" s="3"/>
      <c r="I85" s="1"/>
      <c r="J85" s="1"/>
      <c r="K85" s="1"/>
      <c r="L85" s="1"/>
      <c r="M85" s="1"/>
      <c r="N85" s="4"/>
      <c r="O85" s="1"/>
      <c r="P85" s="1"/>
      <c r="Q85" s="1"/>
      <c r="R85" s="1"/>
      <c r="S85" s="1"/>
      <c r="T85" s="1"/>
      <c r="U85" s="1"/>
      <c r="V85" s="1"/>
      <c r="W85" s="1"/>
      <c r="X85" s="3"/>
      <c r="Y85" s="3"/>
      <c r="Z85" s="3"/>
    </row>
    <row r="86" spans="1:26" ht="15.75" customHeight="1" x14ac:dyDescent="0.2">
      <c r="A86" s="5" t="s">
        <v>115</v>
      </c>
      <c r="B86" s="2"/>
      <c r="C86" s="41"/>
      <c r="D86" s="3"/>
      <c r="E86" s="3"/>
      <c r="F86" s="3"/>
      <c r="G86" s="3"/>
      <c r="H86" s="3"/>
      <c r="I86" s="1"/>
      <c r="J86" s="1"/>
      <c r="K86" s="1"/>
      <c r="L86" s="1"/>
      <c r="M86" s="1"/>
      <c r="N86" s="4"/>
      <c r="O86" s="1"/>
      <c r="P86" s="1"/>
      <c r="Q86" s="1"/>
      <c r="R86" s="1"/>
      <c r="S86" s="1"/>
      <c r="T86" s="1"/>
      <c r="U86" s="1"/>
      <c r="V86" s="1"/>
      <c r="W86" s="1"/>
      <c r="X86" s="3"/>
      <c r="Y86" s="3"/>
      <c r="Z86" s="3"/>
    </row>
    <row r="87" spans="1:26" ht="15.75" customHeight="1" x14ac:dyDescent="0.2">
      <c r="A87" s="5" t="s">
        <v>116</v>
      </c>
      <c r="B87" s="2"/>
      <c r="C87" s="1"/>
      <c r="D87" s="3"/>
      <c r="E87" s="3"/>
      <c r="F87" s="3"/>
      <c r="G87" s="3"/>
      <c r="H87" s="3"/>
      <c r="I87" s="1"/>
      <c r="J87" s="1"/>
      <c r="K87" s="1"/>
      <c r="L87" s="1"/>
      <c r="M87" s="1"/>
      <c r="N87" s="4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5" t="s">
        <v>117</v>
      </c>
      <c r="B88" s="2"/>
      <c r="C88" s="1"/>
      <c r="D88" s="3"/>
      <c r="E88" s="3"/>
      <c r="F88" s="3"/>
      <c r="G88" s="3"/>
      <c r="H88" s="3"/>
      <c r="I88" s="1"/>
      <c r="J88" s="1"/>
      <c r="K88" s="1"/>
      <c r="L88" s="1"/>
      <c r="M88" s="1"/>
      <c r="N88" s="4"/>
      <c r="O88" s="1"/>
      <c r="P88" s="1"/>
      <c r="Q88" s="1"/>
      <c r="R88" s="1"/>
      <c r="S88" s="1"/>
      <c r="T88" s="1"/>
      <c r="U88" s="1"/>
      <c r="V88" s="1"/>
      <c r="W88" s="1"/>
      <c r="X88" s="3"/>
      <c r="Y88" s="3"/>
      <c r="Z88" s="3"/>
    </row>
    <row r="89" spans="1:26" ht="15.75" customHeight="1" x14ac:dyDescent="0.2">
      <c r="A89" s="5" t="s">
        <v>118</v>
      </c>
      <c r="B89" s="2"/>
      <c r="C89" s="1"/>
      <c r="D89" s="3"/>
      <c r="E89" s="3"/>
      <c r="F89" s="3"/>
      <c r="G89" s="3"/>
      <c r="H89" s="3"/>
      <c r="I89" s="1"/>
      <c r="J89" s="1"/>
      <c r="K89" s="1"/>
      <c r="L89" s="1"/>
      <c r="M89" s="1"/>
      <c r="N89" s="4"/>
      <c r="O89" s="1"/>
      <c r="P89" s="1"/>
      <c r="Q89" s="1"/>
      <c r="R89" s="1"/>
      <c r="S89" s="1"/>
      <c r="T89" s="1"/>
      <c r="U89" s="1"/>
      <c r="V89" s="1"/>
      <c r="W89" s="1"/>
      <c r="X89" s="3"/>
      <c r="Y89" s="3"/>
      <c r="Z89" s="3"/>
    </row>
    <row r="90" spans="1:26" ht="15.75" customHeight="1" x14ac:dyDescent="0.2">
      <c r="A90" s="5" t="s">
        <v>119</v>
      </c>
      <c r="B90" s="2"/>
      <c r="C90" s="1"/>
      <c r="D90" s="3"/>
      <c r="E90" s="3"/>
      <c r="F90" s="3"/>
      <c r="G90" s="3"/>
      <c r="H90" s="3"/>
      <c r="I90" s="1"/>
      <c r="J90" s="1"/>
      <c r="K90" s="1"/>
      <c r="L90" s="1"/>
      <c r="M90" s="1"/>
      <c r="N90" s="4"/>
      <c r="O90" s="1"/>
      <c r="P90" s="1"/>
      <c r="Q90" s="1"/>
      <c r="R90" s="1"/>
      <c r="S90" s="1"/>
      <c r="T90" s="1"/>
      <c r="U90" s="1"/>
      <c r="V90" s="1"/>
      <c r="W90" s="1"/>
      <c r="X90" s="3"/>
      <c r="Y90" s="3"/>
      <c r="Z90" s="3"/>
    </row>
    <row r="91" spans="1:26" ht="15.75" customHeight="1" x14ac:dyDescent="0.2">
      <c r="A91" s="5" t="s">
        <v>120</v>
      </c>
      <c r="B91" s="2"/>
      <c r="C91" s="1"/>
      <c r="D91" s="3"/>
      <c r="E91" s="3"/>
      <c r="F91" s="3"/>
      <c r="G91" s="3"/>
      <c r="H91" s="3"/>
      <c r="I91" s="1"/>
      <c r="J91" s="1"/>
      <c r="K91" s="1"/>
      <c r="L91" s="1"/>
      <c r="M91" s="1"/>
      <c r="N91" s="4"/>
      <c r="O91" s="1"/>
      <c r="P91" s="1"/>
      <c r="Q91" s="1"/>
      <c r="R91" s="1"/>
      <c r="S91" s="1"/>
      <c r="T91" s="1"/>
      <c r="U91" s="1"/>
      <c r="V91" s="1"/>
      <c r="W91" s="1"/>
      <c r="X91" s="3"/>
      <c r="Y91" s="3"/>
      <c r="Z91" s="3"/>
    </row>
    <row r="92" spans="1:26" ht="15.75" customHeight="1" x14ac:dyDescent="0.2">
      <c r="A92" s="1"/>
      <c r="B92" s="2"/>
      <c r="C92" s="1"/>
      <c r="D92" s="3"/>
      <c r="E92" s="3"/>
      <c r="F92" s="3"/>
      <c r="G92" s="3"/>
      <c r="H92" s="3"/>
      <c r="I92" s="1"/>
      <c r="J92" s="1"/>
      <c r="K92" s="1"/>
      <c r="L92" s="1"/>
      <c r="M92" s="1"/>
      <c r="N92" s="4"/>
      <c r="O92" s="1"/>
      <c r="P92" s="1"/>
      <c r="Q92" s="1"/>
      <c r="R92" s="1"/>
      <c r="S92" s="1"/>
      <c r="T92" s="1"/>
      <c r="U92" s="1"/>
      <c r="V92" s="1"/>
      <c r="W92" s="1"/>
      <c r="X92" s="3"/>
      <c r="Y92" s="3"/>
      <c r="Z92" s="3"/>
    </row>
    <row r="93" spans="1:26" ht="15.75" customHeight="1" x14ac:dyDescent="0.2">
      <c r="A93" s="1"/>
      <c r="B93" s="2"/>
      <c r="C93" s="1"/>
      <c r="D93" s="3"/>
      <c r="E93" s="3"/>
      <c r="F93" s="3"/>
      <c r="G93" s="3"/>
      <c r="H93" s="3"/>
      <c r="I93" s="1"/>
      <c r="J93" s="1"/>
      <c r="K93" s="1"/>
      <c r="L93" s="1"/>
      <c r="M93" s="1"/>
      <c r="N93" s="4"/>
      <c r="O93" s="1"/>
      <c r="P93" s="1"/>
      <c r="Q93" s="1"/>
      <c r="R93" s="1"/>
      <c r="S93" s="1"/>
      <c r="T93" s="1"/>
      <c r="U93" s="1"/>
      <c r="V93" s="1"/>
      <c r="W93" s="1"/>
      <c r="X93" s="3"/>
      <c r="Y93" s="3"/>
      <c r="Z93" s="3"/>
    </row>
    <row r="94" spans="1:26" ht="15.75" customHeight="1" x14ac:dyDescent="0.2">
      <c r="A94" s="1"/>
      <c r="B94" s="2"/>
      <c r="C94" s="1"/>
      <c r="D94" s="3"/>
      <c r="E94" s="3"/>
      <c r="F94" s="3"/>
      <c r="G94" s="3"/>
      <c r="H94" s="3"/>
      <c r="I94" s="1"/>
      <c r="J94" s="1"/>
      <c r="K94" s="1"/>
      <c r="L94" s="1"/>
      <c r="M94" s="1"/>
      <c r="N94" s="4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2"/>
      <c r="C95" s="1"/>
      <c r="D95" s="3"/>
      <c r="E95" s="3"/>
      <c r="F95" s="3"/>
      <c r="G95" s="3"/>
      <c r="H95" s="3"/>
      <c r="I95" s="1"/>
      <c r="J95" s="1"/>
      <c r="K95" s="1"/>
      <c r="L95" s="1"/>
      <c r="M95" s="1"/>
      <c r="N95" s="4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2"/>
      <c r="C96" s="1"/>
      <c r="D96" s="3"/>
      <c r="E96" s="3"/>
      <c r="F96" s="3"/>
      <c r="G96" s="3"/>
      <c r="H96" s="3"/>
      <c r="I96" s="1"/>
      <c r="J96" s="1"/>
      <c r="K96" s="1"/>
      <c r="L96" s="1"/>
      <c r="M96" s="1"/>
      <c r="N96" s="4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2"/>
      <c r="C97" s="1"/>
      <c r="D97" s="3"/>
      <c r="E97" s="3"/>
      <c r="F97" s="3"/>
      <c r="G97" s="3"/>
      <c r="H97" s="3"/>
      <c r="I97" s="1"/>
      <c r="J97" s="1"/>
      <c r="K97" s="1"/>
      <c r="L97" s="1"/>
      <c r="M97" s="1"/>
      <c r="N97" s="4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2"/>
      <c r="C98" s="1"/>
      <c r="D98" s="3"/>
      <c r="E98" s="3"/>
      <c r="F98" s="3"/>
      <c r="G98" s="3"/>
      <c r="H98" s="3"/>
      <c r="I98" s="1"/>
      <c r="J98" s="1"/>
      <c r="K98" s="1"/>
      <c r="L98" s="1"/>
      <c r="M98" s="1"/>
      <c r="N98" s="4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2"/>
      <c r="C99" s="1"/>
      <c r="D99" s="3"/>
      <c r="E99" s="3"/>
      <c r="F99" s="3"/>
      <c r="G99" s="3"/>
      <c r="H99" s="3"/>
      <c r="I99" s="1"/>
      <c r="J99" s="1"/>
      <c r="K99" s="1"/>
      <c r="L99" s="1"/>
      <c r="M99" s="1"/>
      <c r="N99" s="4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2"/>
      <c r="C100" s="1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4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2"/>
      <c r="C101" s="1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4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2"/>
      <c r="C102" s="1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4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2"/>
      <c r="C103" s="1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4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2"/>
      <c r="C104" s="1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4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2"/>
      <c r="C105" s="1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4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2"/>
      <c r="C106" s="1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4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2"/>
      <c r="C107" s="1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4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2"/>
      <c r="C108" s="1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4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2"/>
      <c r="C109" s="1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4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2"/>
      <c r="C110" s="1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4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2"/>
      <c r="C111" s="1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4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2"/>
      <c r="C112" s="1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4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2"/>
      <c r="C113" s="1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4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2"/>
      <c r="C114" s="1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4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2"/>
      <c r="C115" s="1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4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2"/>
      <c r="C116" s="1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4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2"/>
      <c r="C117" s="1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4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2"/>
      <c r="C118" s="1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4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2"/>
      <c r="C119" s="1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4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2"/>
      <c r="C120" s="1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4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2"/>
      <c r="C121" s="1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4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2"/>
      <c r="C122" s="1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4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2"/>
      <c r="C123" s="1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4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2"/>
      <c r="C124" s="1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4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2"/>
      <c r="C125" s="1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4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2"/>
      <c r="C126" s="1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4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2"/>
      <c r="C127" s="1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4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2"/>
      <c r="C128" s="1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4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2"/>
      <c r="C129" s="1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4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2"/>
      <c r="C130" s="1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4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2"/>
      <c r="C131" s="1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4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2"/>
      <c r="C132" s="1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4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2"/>
      <c r="C133" s="1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4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2"/>
      <c r="C134" s="1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4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2"/>
      <c r="C135" s="1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4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2"/>
      <c r="C136" s="1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4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2"/>
      <c r="C137" s="1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4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2"/>
      <c r="C138" s="1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4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2"/>
      <c r="C139" s="1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4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2"/>
      <c r="C140" s="1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4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2"/>
      <c r="C141" s="1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4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2"/>
      <c r="C142" s="1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4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2"/>
      <c r="C143" s="1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4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2"/>
      <c r="C144" s="1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4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2"/>
      <c r="C145" s="1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4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2"/>
      <c r="C146" s="1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4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2"/>
      <c r="C147" s="1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4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2"/>
      <c r="C148" s="1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4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2"/>
      <c r="C149" s="1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4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2"/>
      <c r="C150" s="1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4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2"/>
      <c r="C151" s="1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4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2"/>
      <c r="C152" s="1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4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2"/>
      <c r="C153" s="1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4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2"/>
      <c r="C154" s="1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4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2"/>
      <c r="C155" s="1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4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2"/>
      <c r="C156" s="1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4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2"/>
      <c r="C157" s="1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4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2"/>
      <c r="C158" s="1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4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2"/>
      <c r="C159" s="1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2"/>
      <c r="C160" s="1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4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2"/>
      <c r="C161" s="1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4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2"/>
      <c r="C162" s="1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4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2"/>
      <c r="C163" s="1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4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2"/>
      <c r="C164" s="1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4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2"/>
      <c r="C165" s="1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4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2"/>
      <c r="C166" s="1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4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2"/>
      <c r="C167" s="1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4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2"/>
      <c r="C168" s="1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4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2"/>
      <c r="C169" s="1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4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2"/>
      <c r="C170" s="1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4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2"/>
      <c r="C171" s="1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4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2"/>
      <c r="C172" s="1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4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2"/>
      <c r="C173" s="1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4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2"/>
      <c r="C174" s="1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4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2"/>
      <c r="C175" s="1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4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2"/>
      <c r="C176" s="1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4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2"/>
      <c r="C177" s="1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4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2"/>
      <c r="C178" s="1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4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2"/>
      <c r="C179" s="1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4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2"/>
      <c r="C180" s="1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4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2"/>
      <c r="C181" s="1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4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2"/>
      <c r="C182" s="1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4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2"/>
      <c r="C183" s="1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4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2"/>
      <c r="C184" s="1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4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2"/>
      <c r="C185" s="1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4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2"/>
      <c r="C186" s="1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4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2"/>
      <c r="C187" s="1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4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2"/>
      <c r="C188" s="1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4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2"/>
      <c r="C189" s="1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4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2"/>
      <c r="C190" s="1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4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2"/>
      <c r="C191" s="1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4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2"/>
      <c r="C192" s="1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4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2"/>
      <c r="C193" s="1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4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2"/>
      <c r="C194" s="1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4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2"/>
      <c r="C195" s="1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4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2"/>
      <c r="C196" s="1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4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2"/>
      <c r="C197" s="1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4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2"/>
      <c r="C198" s="1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4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2"/>
      <c r="C199" s="1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4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2"/>
      <c r="C200" s="1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4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2"/>
      <c r="C201" s="1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4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2"/>
      <c r="C202" s="1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4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2"/>
      <c r="C203" s="1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4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2"/>
      <c r="C204" s="1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4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2"/>
      <c r="C205" s="1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4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2"/>
      <c r="C206" s="1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4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2"/>
      <c r="C207" s="1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4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2"/>
      <c r="C208" s="1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4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2"/>
      <c r="C209" s="1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4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2"/>
      <c r="C210" s="1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4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2"/>
      <c r="C211" s="1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4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2"/>
      <c r="C212" s="1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4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2"/>
      <c r="C213" s="1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4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2"/>
      <c r="C214" s="1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4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2"/>
      <c r="C215" s="1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4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2"/>
      <c r="C216" s="1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4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2"/>
      <c r="C217" s="1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4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2"/>
      <c r="C218" s="1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4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2"/>
      <c r="C219" s="1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4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2"/>
      <c r="C220" s="1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4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2"/>
      <c r="C221" s="1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4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2"/>
      <c r="C222" s="1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4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2"/>
      <c r="C223" s="1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4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2"/>
      <c r="C224" s="1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4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2"/>
      <c r="C225" s="1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4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2"/>
      <c r="C226" s="1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4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2"/>
      <c r="C227" s="1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4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2"/>
      <c r="C228" s="1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4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2"/>
      <c r="C229" s="1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4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2"/>
      <c r="C230" s="1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4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2"/>
      <c r="C231" s="1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4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2"/>
      <c r="C232" s="1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4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2"/>
      <c r="C233" s="1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4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2"/>
      <c r="C234" s="1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4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2"/>
      <c r="C235" s="1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4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2"/>
      <c r="C236" s="1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4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2"/>
      <c r="C237" s="1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4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2"/>
      <c r="C238" s="1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4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2"/>
      <c r="C239" s="1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4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2"/>
      <c r="C240" s="1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4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2"/>
      <c r="C241" s="1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4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2"/>
      <c r="C242" s="1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4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2"/>
      <c r="C243" s="1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4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2"/>
      <c r="C244" s="1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4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2"/>
      <c r="C245" s="1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4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2"/>
      <c r="C246" s="1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4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2"/>
      <c r="C247" s="1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4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2"/>
      <c r="C248" s="1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4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2"/>
      <c r="C249" s="1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4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2"/>
      <c r="C250" s="1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4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2"/>
      <c r="C251" s="1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4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2"/>
      <c r="C252" s="1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4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2"/>
      <c r="C253" s="1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4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2"/>
      <c r="C254" s="1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4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2"/>
      <c r="C255" s="1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4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2"/>
      <c r="C256" s="1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4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2"/>
      <c r="C257" s="1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4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2"/>
      <c r="C258" s="1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4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2"/>
      <c r="C259" s="1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4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2"/>
      <c r="C260" s="1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4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2"/>
      <c r="C261" s="1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4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2"/>
      <c r="C262" s="1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4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2"/>
      <c r="C263" s="1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4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2"/>
      <c r="C264" s="1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4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2"/>
      <c r="C265" s="1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4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2"/>
      <c r="C266" s="1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4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2"/>
      <c r="C267" s="1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4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2"/>
      <c r="C268" s="1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4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2"/>
      <c r="C269" s="1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4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2"/>
      <c r="C270" s="1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4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2"/>
      <c r="C271" s="1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4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2"/>
      <c r="C272" s="1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4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2"/>
      <c r="C273" s="1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4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2"/>
      <c r="C274" s="1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4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2"/>
      <c r="C275" s="1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4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2"/>
      <c r="C276" s="1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4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2"/>
      <c r="C277" s="1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4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2"/>
      <c r="C278" s="1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4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2"/>
      <c r="C279" s="1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4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2"/>
      <c r="C280" s="1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4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2"/>
      <c r="C281" s="1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4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2"/>
      <c r="C282" s="1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4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2"/>
      <c r="C283" s="1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4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2"/>
      <c r="C284" s="1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4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2"/>
      <c r="C285" s="1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4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2"/>
      <c r="C286" s="1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4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2"/>
      <c r="C287" s="1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4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2"/>
      <c r="C288" s="1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4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2"/>
      <c r="C289" s="1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4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2"/>
      <c r="C290" s="1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4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2"/>
      <c r="C291" s="1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4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2"/>
      <c r="C292" s="1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4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2"/>
      <c r="C293" s="1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4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2"/>
      <c r="C294" s="1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4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2"/>
      <c r="C295" s="1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4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2"/>
      <c r="C296" s="1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4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2"/>
      <c r="C297" s="1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4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2"/>
      <c r="C298" s="1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4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2"/>
      <c r="C299" s="1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4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2"/>
      <c r="C300" s="1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4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2"/>
      <c r="C301" s="1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4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2"/>
      <c r="C302" s="1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4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2"/>
      <c r="C303" s="1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4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2"/>
      <c r="C304" s="1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4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2"/>
      <c r="C305" s="1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4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2"/>
      <c r="C306" s="1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4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2"/>
      <c r="C307" s="1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4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2"/>
      <c r="C308" s="1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4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2"/>
      <c r="C309" s="1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4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2"/>
      <c r="C310" s="1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4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2"/>
      <c r="C311" s="1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4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2"/>
      <c r="C312" s="1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4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2"/>
      <c r="C313" s="1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4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2"/>
      <c r="C314" s="1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4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2"/>
      <c r="C315" s="1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4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2"/>
      <c r="C316" s="1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4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2"/>
      <c r="C317" s="1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4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2"/>
      <c r="C318" s="1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4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2"/>
      <c r="C319" s="1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2"/>
      <c r="C320" s="1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2"/>
      <c r="C321" s="1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2"/>
      <c r="C322" s="1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2"/>
      <c r="C323" s="1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2"/>
      <c r="C324" s="1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2"/>
      <c r="C325" s="1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2"/>
      <c r="C326" s="1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2"/>
      <c r="C327" s="1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2"/>
      <c r="C328" s="1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2"/>
      <c r="C329" s="1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2"/>
      <c r="C330" s="1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2"/>
      <c r="C331" s="1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2"/>
      <c r="C332" s="1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2"/>
      <c r="C333" s="1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2"/>
      <c r="C334" s="1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2"/>
      <c r="C335" s="1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2"/>
      <c r="C336" s="1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2"/>
      <c r="C337" s="1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2"/>
      <c r="C338" s="1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2"/>
      <c r="C339" s="1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2"/>
      <c r="C340" s="1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2"/>
      <c r="C341" s="1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2"/>
      <c r="C342" s="1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2"/>
      <c r="C343" s="1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2"/>
      <c r="C344" s="1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2"/>
      <c r="C345" s="1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2"/>
      <c r="C346" s="1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2"/>
      <c r="C347" s="1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2"/>
      <c r="C348" s="1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2"/>
      <c r="C349" s="1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2"/>
      <c r="C350" s="1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2"/>
      <c r="C351" s="1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2"/>
      <c r="C352" s="1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2"/>
      <c r="C353" s="1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2"/>
      <c r="C354" s="1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2"/>
      <c r="C355" s="1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2"/>
      <c r="C356" s="1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2"/>
      <c r="C357" s="1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2"/>
      <c r="C358" s="1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2"/>
      <c r="C359" s="1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2"/>
      <c r="C360" s="1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2"/>
      <c r="C361" s="1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2"/>
      <c r="C362" s="1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2"/>
      <c r="C363" s="1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2"/>
      <c r="C364" s="1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2"/>
      <c r="C365" s="1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2"/>
      <c r="C366" s="1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2"/>
      <c r="C367" s="1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2"/>
      <c r="C368" s="1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2"/>
      <c r="C369" s="1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2"/>
      <c r="C370" s="1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2"/>
      <c r="C371" s="1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2"/>
      <c r="C372" s="1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2"/>
      <c r="C373" s="1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2"/>
      <c r="C374" s="1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2"/>
      <c r="C375" s="1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2"/>
      <c r="C376" s="1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2"/>
      <c r="C377" s="1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2"/>
      <c r="C378" s="1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2"/>
      <c r="C379" s="1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2"/>
      <c r="C380" s="1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2"/>
      <c r="C381" s="1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2"/>
      <c r="C382" s="1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2"/>
      <c r="C383" s="1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2"/>
      <c r="C384" s="1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2"/>
      <c r="C385" s="1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2"/>
      <c r="C386" s="1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2"/>
      <c r="C387" s="1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2"/>
      <c r="C388" s="1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2"/>
      <c r="C389" s="1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2"/>
      <c r="C390" s="1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2"/>
      <c r="C391" s="1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2"/>
      <c r="C392" s="1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2"/>
      <c r="C393" s="1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2"/>
      <c r="C394" s="1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2"/>
      <c r="C395" s="1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2"/>
      <c r="C396" s="1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2"/>
      <c r="C397" s="1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2"/>
      <c r="C398" s="1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2"/>
      <c r="C399" s="1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2"/>
      <c r="C400" s="1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2"/>
      <c r="C401" s="1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2"/>
      <c r="C402" s="1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2"/>
      <c r="C403" s="1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2"/>
      <c r="C404" s="1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2"/>
      <c r="C405" s="1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2"/>
      <c r="C406" s="1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2"/>
      <c r="C407" s="1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2"/>
      <c r="C408" s="1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2"/>
      <c r="C409" s="1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2"/>
      <c r="C410" s="1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2"/>
      <c r="C411" s="1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2"/>
      <c r="C412" s="1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2"/>
      <c r="C413" s="1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2"/>
      <c r="C414" s="1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2"/>
      <c r="C415" s="1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2"/>
      <c r="C416" s="1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2"/>
      <c r="C417" s="1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2"/>
      <c r="C418" s="1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2"/>
      <c r="C419" s="1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2"/>
      <c r="C420" s="1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2"/>
      <c r="C421" s="1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2"/>
      <c r="C422" s="1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2"/>
      <c r="C423" s="1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2"/>
      <c r="C424" s="1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2"/>
      <c r="C425" s="1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2"/>
      <c r="C426" s="1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2"/>
      <c r="C427" s="1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2"/>
      <c r="C428" s="1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2"/>
      <c r="C429" s="1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2"/>
      <c r="C430" s="1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2"/>
      <c r="C431" s="1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2"/>
      <c r="C432" s="1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2"/>
      <c r="C433" s="1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2"/>
      <c r="C434" s="1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2"/>
      <c r="C435" s="1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2"/>
      <c r="C436" s="1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2"/>
      <c r="C437" s="1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2"/>
      <c r="C438" s="1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2"/>
      <c r="C439" s="1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2"/>
      <c r="C440" s="1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2"/>
      <c r="C441" s="1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2"/>
      <c r="C442" s="1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2"/>
      <c r="C443" s="1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2"/>
      <c r="C444" s="1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2"/>
      <c r="C445" s="1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2"/>
      <c r="C446" s="1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2"/>
      <c r="C447" s="1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2"/>
      <c r="C448" s="1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2"/>
      <c r="C449" s="1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2"/>
      <c r="C450" s="1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2"/>
      <c r="C451" s="1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2"/>
      <c r="C452" s="1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2"/>
      <c r="C453" s="1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2"/>
      <c r="C454" s="1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2"/>
      <c r="C455" s="1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2"/>
      <c r="C456" s="1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2"/>
      <c r="C457" s="1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2"/>
      <c r="C458" s="1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2"/>
      <c r="C459" s="1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2"/>
      <c r="C460" s="1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2"/>
      <c r="C461" s="1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2"/>
      <c r="C462" s="1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2"/>
      <c r="C463" s="1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2"/>
      <c r="C464" s="1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2"/>
      <c r="C465" s="1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2"/>
      <c r="C466" s="1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2"/>
      <c r="C467" s="1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2"/>
      <c r="C468" s="1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2"/>
      <c r="C469" s="1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2"/>
      <c r="C470" s="1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2"/>
      <c r="C471" s="1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2"/>
      <c r="C472" s="1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2"/>
      <c r="C473" s="1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2"/>
      <c r="C474" s="1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2"/>
      <c r="C475" s="1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2"/>
      <c r="C476" s="1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2"/>
      <c r="C477" s="1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2"/>
      <c r="C478" s="1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2"/>
      <c r="C479" s="1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2"/>
      <c r="C480" s="1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2"/>
      <c r="C481" s="1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2"/>
      <c r="C482" s="1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2"/>
      <c r="C483" s="1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2"/>
      <c r="C484" s="1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2"/>
      <c r="C485" s="1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2"/>
      <c r="C486" s="1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2"/>
      <c r="C487" s="1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2"/>
      <c r="C488" s="1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2"/>
      <c r="C489" s="1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2"/>
      <c r="C490" s="1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2"/>
      <c r="C491" s="1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2"/>
      <c r="C492" s="1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2"/>
      <c r="C493" s="1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2"/>
      <c r="C494" s="1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2"/>
      <c r="C495" s="1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2"/>
      <c r="C496" s="1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2"/>
      <c r="C497" s="1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2"/>
      <c r="C498" s="1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2"/>
      <c r="C499" s="1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2"/>
      <c r="C500" s="1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2"/>
      <c r="C501" s="1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2"/>
      <c r="C502" s="1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2"/>
      <c r="C503" s="1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2"/>
      <c r="C504" s="1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2"/>
      <c r="C505" s="1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2"/>
      <c r="C506" s="1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2"/>
      <c r="C507" s="1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2"/>
      <c r="C508" s="1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2"/>
      <c r="C509" s="1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2"/>
      <c r="C510" s="1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2"/>
      <c r="C511" s="1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2"/>
      <c r="C512" s="1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2"/>
      <c r="C513" s="1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2"/>
      <c r="C514" s="1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2"/>
      <c r="C515" s="1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2"/>
      <c r="C516" s="1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2"/>
      <c r="C517" s="1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2"/>
      <c r="C518" s="1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2"/>
      <c r="C519" s="1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2"/>
      <c r="C520" s="1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2"/>
      <c r="C521" s="1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2"/>
      <c r="C522" s="1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2"/>
      <c r="C523" s="1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2"/>
      <c r="C524" s="1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2"/>
      <c r="C525" s="1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2"/>
      <c r="C526" s="1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2"/>
      <c r="C527" s="1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2"/>
      <c r="C528" s="1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2"/>
      <c r="C529" s="1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2"/>
      <c r="C530" s="1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2"/>
      <c r="C531" s="1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2"/>
      <c r="C532" s="1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2"/>
      <c r="C533" s="1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2"/>
      <c r="C534" s="1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2"/>
      <c r="C535" s="1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2"/>
      <c r="C536" s="1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2"/>
      <c r="C537" s="1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2"/>
      <c r="C538" s="1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2"/>
      <c r="C539" s="1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2"/>
      <c r="C540" s="1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2"/>
      <c r="C541" s="1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2"/>
      <c r="C542" s="1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2"/>
      <c r="C543" s="1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2"/>
      <c r="C544" s="1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2"/>
      <c r="C545" s="1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2"/>
      <c r="C546" s="1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2"/>
      <c r="C547" s="1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2"/>
      <c r="C548" s="1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2"/>
      <c r="C549" s="1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2"/>
      <c r="C550" s="1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2"/>
      <c r="C551" s="1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2"/>
      <c r="C552" s="1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2"/>
      <c r="C553" s="1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2"/>
      <c r="C554" s="1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2"/>
      <c r="C555" s="1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2"/>
      <c r="C556" s="1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2"/>
      <c r="C557" s="1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2"/>
      <c r="C558" s="1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2"/>
      <c r="C559" s="1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2"/>
      <c r="C560" s="1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2"/>
      <c r="C561" s="1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2"/>
      <c r="C562" s="1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2"/>
      <c r="C563" s="1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2"/>
      <c r="C564" s="1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2"/>
      <c r="C565" s="1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2"/>
      <c r="C566" s="1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2"/>
      <c r="C567" s="1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2"/>
      <c r="C568" s="1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2"/>
      <c r="C569" s="1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2"/>
      <c r="C570" s="1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2"/>
      <c r="C571" s="1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2"/>
      <c r="C572" s="1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2"/>
      <c r="C573" s="1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2"/>
      <c r="C574" s="1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2"/>
      <c r="C575" s="1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2"/>
      <c r="C576" s="1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2"/>
      <c r="C577" s="1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2"/>
      <c r="C578" s="1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2"/>
      <c r="C579" s="1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2"/>
      <c r="C580" s="1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2"/>
      <c r="C581" s="1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2"/>
      <c r="C582" s="1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2"/>
      <c r="C583" s="1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2"/>
      <c r="C584" s="1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2"/>
      <c r="C585" s="1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2"/>
      <c r="C586" s="1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2"/>
      <c r="C587" s="1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2"/>
      <c r="C588" s="1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2"/>
      <c r="C589" s="1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2"/>
      <c r="C590" s="1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2"/>
      <c r="C591" s="1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2"/>
      <c r="C592" s="1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2"/>
      <c r="C593" s="1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2"/>
      <c r="C594" s="1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2"/>
      <c r="C595" s="1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2"/>
      <c r="C596" s="1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2"/>
      <c r="C597" s="1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2"/>
      <c r="C598" s="1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2"/>
      <c r="C599" s="1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2"/>
      <c r="C600" s="1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2"/>
      <c r="C601" s="1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2"/>
      <c r="C602" s="1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2"/>
      <c r="C603" s="1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2"/>
      <c r="C604" s="1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2"/>
      <c r="C605" s="1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2"/>
      <c r="C606" s="1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2"/>
      <c r="C607" s="1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2"/>
      <c r="C608" s="1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2"/>
      <c r="C609" s="1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2"/>
      <c r="C610" s="1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2"/>
      <c r="C611" s="1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2"/>
      <c r="C612" s="1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2"/>
      <c r="C613" s="1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2"/>
      <c r="C614" s="1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2"/>
      <c r="C615" s="1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2"/>
      <c r="C616" s="1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2"/>
      <c r="C617" s="1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2"/>
      <c r="C618" s="1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2"/>
      <c r="C619" s="1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2"/>
      <c r="C620" s="1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2"/>
      <c r="C621" s="1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2"/>
      <c r="C622" s="1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2"/>
      <c r="C623" s="1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2"/>
      <c r="C624" s="1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2"/>
      <c r="C625" s="1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2"/>
      <c r="C626" s="1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2"/>
      <c r="C627" s="1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2"/>
      <c r="C628" s="1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2"/>
      <c r="C629" s="1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2"/>
      <c r="C630" s="1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2"/>
      <c r="C631" s="1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2"/>
      <c r="C632" s="1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2"/>
      <c r="C633" s="1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2"/>
      <c r="C634" s="1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2"/>
      <c r="C635" s="1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2"/>
      <c r="C636" s="1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2"/>
      <c r="C637" s="1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2"/>
      <c r="C638" s="1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2"/>
      <c r="C639" s="1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2"/>
      <c r="C640" s="1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2"/>
      <c r="C641" s="1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2"/>
      <c r="C642" s="1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2"/>
      <c r="C643" s="1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2"/>
      <c r="C644" s="1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2"/>
      <c r="C645" s="1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2"/>
      <c r="C646" s="1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2"/>
      <c r="C647" s="1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2"/>
      <c r="C648" s="1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2"/>
      <c r="C649" s="1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2"/>
      <c r="C650" s="1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2"/>
      <c r="C651" s="1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2"/>
      <c r="C652" s="1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2"/>
      <c r="C653" s="1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2"/>
      <c r="C654" s="1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2"/>
      <c r="C655" s="1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2"/>
      <c r="C656" s="1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2"/>
      <c r="C657" s="1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2"/>
      <c r="C658" s="1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2"/>
      <c r="C659" s="1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2"/>
      <c r="C660" s="1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2"/>
      <c r="C661" s="1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2"/>
      <c r="C662" s="1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2"/>
      <c r="C663" s="1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2"/>
      <c r="C664" s="1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2"/>
      <c r="C665" s="1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2"/>
      <c r="C666" s="1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2"/>
      <c r="C667" s="1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2"/>
      <c r="C668" s="1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2"/>
      <c r="C669" s="1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2"/>
      <c r="C670" s="1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2"/>
      <c r="C671" s="1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2"/>
      <c r="C672" s="1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2"/>
      <c r="C673" s="1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2"/>
      <c r="C674" s="1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2"/>
      <c r="C675" s="1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2"/>
      <c r="C676" s="1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2"/>
      <c r="C677" s="1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2"/>
      <c r="C678" s="1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2"/>
      <c r="C679" s="1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2"/>
      <c r="C680" s="1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2"/>
      <c r="C681" s="1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2"/>
      <c r="C682" s="1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2"/>
      <c r="C683" s="1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2"/>
      <c r="C684" s="1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2"/>
      <c r="C685" s="1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2"/>
      <c r="C686" s="1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2"/>
      <c r="C687" s="1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2"/>
      <c r="C688" s="1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2"/>
      <c r="C689" s="1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2"/>
      <c r="C690" s="1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2"/>
      <c r="C691" s="1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2"/>
      <c r="C692" s="1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2"/>
      <c r="C693" s="1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2"/>
      <c r="C694" s="1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2"/>
      <c r="C695" s="1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2"/>
      <c r="C696" s="1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2"/>
      <c r="C697" s="1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2"/>
      <c r="C698" s="1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2"/>
      <c r="C699" s="1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2"/>
      <c r="C700" s="1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2"/>
      <c r="C701" s="1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2"/>
      <c r="C702" s="1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2"/>
      <c r="C703" s="1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2"/>
      <c r="C704" s="1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2"/>
      <c r="C705" s="1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2"/>
      <c r="C706" s="1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2"/>
      <c r="C707" s="1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2"/>
      <c r="C708" s="1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2"/>
      <c r="C709" s="1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2"/>
      <c r="C710" s="1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2"/>
      <c r="C711" s="1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2"/>
      <c r="C712" s="1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2"/>
      <c r="C713" s="1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2"/>
      <c r="C714" s="1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2"/>
      <c r="C715" s="1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2"/>
      <c r="C716" s="1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2"/>
      <c r="C717" s="1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2"/>
      <c r="C718" s="1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2"/>
      <c r="C719" s="1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2"/>
      <c r="C720" s="1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2"/>
      <c r="C721" s="1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2"/>
      <c r="C722" s="1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2"/>
      <c r="C723" s="1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2"/>
      <c r="C724" s="1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2"/>
      <c r="C725" s="1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2"/>
      <c r="C726" s="1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2"/>
      <c r="C727" s="1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2"/>
      <c r="C728" s="1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2"/>
      <c r="C729" s="1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2"/>
      <c r="C730" s="1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2"/>
      <c r="C731" s="1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2"/>
      <c r="C732" s="1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2"/>
      <c r="C733" s="1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2"/>
      <c r="C734" s="1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2"/>
      <c r="C735" s="1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2"/>
      <c r="C736" s="1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2"/>
      <c r="C737" s="1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2"/>
      <c r="C738" s="1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2"/>
      <c r="C739" s="1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2"/>
      <c r="C740" s="1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2"/>
      <c r="C741" s="1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2"/>
      <c r="C742" s="1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2"/>
      <c r="C743" s="1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2"/>
      <c r="C744" s="1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2"/>
      <c r="C745" s="1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2"/>
      <c r="C746" s="1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2"/>
      <c r="C747" s="1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2"/>
      <c r="C748" s="1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2"/>
      <c r="C749" s="1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2"/>
      <c r="C750" s="1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2"/>
      <c r="C751" s="1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2"/>
      <c r="C752" s="1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2"/>
      <c r="C753" s="1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2"/>
      <c r="C754" s="1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2"/>
      <c r="C755" s="1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2"/>
      <c r="C756" s="1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2"/>
      <c r="C757" s="1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2"/>
      <c r="C758" s="1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2"/>
      <c r="C759" s="1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2"/>
      <c r="C760" s="1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2"/>
      <c r="C761" s="1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2"/>
      <c r="C762" s="1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2"/>
      <c r="C763" s="1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2"/>
      <c r="C764" s="1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2"/>
      <c r="C765" s="1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2"/>
      <c r="C766" s="1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2"/>
      <c r="C767" s="1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2"/>
      <c r="C768" s="1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2"/>
      <c r="C769" s="1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2"/>
      <c r="C770" s="1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2"/>
      <c r="C771" s="1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2"/>
      <c r="C772" s="1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2"/>
      <c r="C773" s="1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2"/>
      <c r="C774" s="1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2"/>
      <c r="C775" s="1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2"/>
      <c r="C776" s="1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2"/>
      <c r="C777" s="1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2"/>
      <c r="C778" s="1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2"/>
      <c r="C779" s="1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2"/>
      <c r="C780" s="1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2"/>
      <c r="C781" s="1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2"/>
      <c r="C782" s="1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2"/>
      <c r="C783" s="1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2"/>
      <c r="C784" s="1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2"/>
      <c r="C785" s="1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2"/>
      <c r="C786" s="1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2"/>
      <c r="C787" s="1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2"/>
      <c r="C788" s="1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2"/>
      <c r="C789" s="1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2"/>
      <c r="C790" s="1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2"/>
      <c r="C791" s="1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2"/>
      <c r="C792" s="1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2"/>
      <c r="C793" s="1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2"/>
      <c r="C794" s="1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2"/>
      <c r="C795" s="1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2"/>
      <c r="C796" s="1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2"/>
      <c r="C797" s="1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2"/>
      <c r="C798" s="1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2"/>
      <c r="C799" s="1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2"/>
      <c r="C800" s="1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2"/>
      <c r="C801" s="1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2"/>
      <c r="C802" s="1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2"/>
      <c r="C803" s="1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2"/>
      <c r="C804" s="1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2"/>
      <c r="C805" s="1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2"/>
      <c r="C806" s="1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2"/>
      <c r="C807" s="1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2"/>
      <c r="C808" s="1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2"/>
      <c r="C809" s="1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2"/>
      <c r="C810" s="1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2"/>
      <c r="C811" s="1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2"/>
      <c r="C812" s="1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2"/>
      <c r="C813" s="1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2"/>
      <c r="C814" s="1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2"/>
      <c r="C815" s="1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2"/>
      <c r="C816" s="1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2"/>
      <c r="C817" s="1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2"/>
      <c r="C818" s="1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2"/>
      <c r="C819" s="1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2"/>
      <c r="C820" s="1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2"/>
      <c r="C821" s="1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2"/>
      <c r="C822" s="1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2"/>
      <c r="C823" s="1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2"/>
      <c r="C824" s="1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2"/>
      <c r="C825" s="1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2"/>
      <c r="C826" s="1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2"/>
      <c r="C827" s="1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2"/>
      <c r="C828" s="1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2"/>
      <c r="C829" s="1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2"/>
      <c r="C830" s="1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2"/>
      <c r="C831" s="1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2"/>
      <c r="C832" s="1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2"/>
      <c r="C833" s="1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2"/>
      <c r="C834" s="1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2"/>
      <c r="C835" s="1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2"/>
      <c r="C836" s="1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2"/>
      <c r="C837" s="1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2"/>
      <c r="C838" s="1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2"/>
      <c r="C839" s="1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2"/>
      <c r="C840" s="1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2"/>
      <c r="C841" s="1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2"/>
      <c r="C842" s="1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2"/>
      <c r="C843" s="1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2"/>
      <c r="C844" s="1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2"/>
      <c r="C845" s="1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2"/>
      <c r="C846" s="1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2"/>
      <c r="C847" s="1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2"/>
      <c r="C848" s="1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2"/>
      <c r="C849" s="1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2"/>
      <c r="C850" s="1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2"/>
      <c r="C851" s="1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2"/>
      <c r="C852" s="1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2"/>
      <c r="C853" s="1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2"/>
      <c r="C854" s="1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2"/>
      <c r="C855" s="1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2"/>
      <c r="C856" s="1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2"/>
      <c r="C857" s="1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2"/>
      <c r="C858" s="1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2"/>
      <c r="C859" s="1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2"/>
      <c r="C860" s="1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2"/>
      <c r="C861" s="1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2"/>
      <c r="C862" s="1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2"/>
      <c r="C863" s="1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2"/>
      <c r="C864" s="1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2"/>
      <c r="C865" s="1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2"/>
      <c r="C866" s="1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2"/>
      <c r="C867" s="1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2"/>
      <c r="C868" s="1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2"/>
      <c r="C869" s="1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2"/>
      <c r="C870" s="1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2"/>
      <c r="C871" s="1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2"/>
      <c r="C872" s="1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2"/>
      <c r="C873" s="1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2"/>
      <c r="C874" s="1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2"/>
      <c r="C875" s="1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2"/>
      <c r="C876" s="1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2"/>
      <c r="C877" s="1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2"/>
      <c r="C878" s="1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2"/>
      <c r="C879" s="1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2"/>
      <c r="C880" s="1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2"/>
      <c r="C881" s="1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2"/>
      <c r="C882" s="1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2"/>
      <c r="C883" s="1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2"/>
      <c r="C884" s="1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2"/>
      <c r="C885" s="1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2"/>
      <c r="C886" s="1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2"/>
      <c r="C887" s="1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2"/>
      <c r="C888" s="1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2"/>
      <c r="C889" s="1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2"/>
      <c r="C890" s="1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2"/>
      <c r="C891" s="1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2"/>
      <c r="C892" s="1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2"/>
      <c r="C893" s="1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2"/>
      <c r="C894" s="1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2"/>
      <c r="C895" s="1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2"/>
      <c r="C896" s="1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2"/>
      <c r="C897" s="1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2"/>
      <c r="C898" s="1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2"/>
      <c r="C899" s="1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2"/>
      <c r="C900" s="1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2"/>
      <c r="C901" s="1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2"/>
      <c r="C902" s="1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2"/>
      <c r="C903" s="1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2"/>
      <c r="C904" s="1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2"/>
      <c r="C905" s="1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2"/>
      <c r="C906" s="1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2"/>
      <c r="C907" s="1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2"/>
      <c r="C908" s="1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2"/>
      <c r="C909" s="1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2"/>
      <c r="C910" s="1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2"/>
      <c r="C911" s="1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2"/>
      <c r="C912" s="1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2"/>
      <c r="C913" s="1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2"/>
      <c r="C914" s="1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2"/>
      <c r="C915" s="1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2"/>
      <c r="C916" s="1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2"/>
      <c r="C917" s="1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2"/>
      <c r="C918" s="1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2"/>
      <c r="C919" s="1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2"/>
      <c r="C920" s="1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2"/>
      <c r="C921" s="1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2"/>
      <c r="C922" s="1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2"/>
      <c r="C923" s="1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2"/>
      <c r="C924" s="1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2"/>
      <c r="C925" s="1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2"/>
      <c r="C926" s="1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2"/>
      <c r="C927" s="1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2"/>
      <c r="C928" s="1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2"/>
      <c r="C929" s="1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2"/>
      <c r="C930" s="1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2"/>
      <c r="C931" s="1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2"/>
      <c r="C932" s="1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2"/>
      <c r="C933" s="1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2"/>
      <c r="C934" s="1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2"/>
      <c r="C935" s="1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2"/>
      <c r="C936" s="1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2"/>
      <c r="C937" s="1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2"/>
      <c r="C938" s="1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2"/>
      <c r="C939" s="1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2"/>
      <c r="C940" s="1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2"/>
      <c r="C941" s="1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2"/>
      <c r="C942" s="1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2"/>
      <c r="C943" s="1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2"/>
      <c r="C944" s="1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2"/>
      <c r="C945" s="1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2"/>
      <c r="C946" s="1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2"/>
      <c r="C947" s="1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2"/>
      <c r="C948" s="1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2"/>
      <c r="C949" s="1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2"/>
      <c r="C950" s="1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2"/>
      <c r="C951" s="1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2"/>
      <c r="C952" s="1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2"/>
      <c r="C953" s="1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2"/>
      <c r="C954" s="1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2"/>
      <c r="C955" s="1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2"/>
      <c r="C956" s="1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2"/>
      <c r="C957" s="1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2"/>
      <c r="C958" s="1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2"/>
      <c r="C959" s="1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2"/>
      <c r="C960" s="1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2"/>
      <c r="C961" s="1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2"/>
      <c r="C962" s="1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2"/>
      <c r="C963" s="1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2"/>
      <c r="C964" s="1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2"/>
      <c r="C965" s="1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2"/>
      <c r="C966" s="1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2"/>
      <c r="C967" s="1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2"/>
      <c r="C968" s="1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2"/>
      <c r="C969" s="1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2"/>
      <c r="C970" s="1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2"/>
      <c r="C971" s="1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2"/>
      <c r="C972" s="1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2"/>
      <c r="C973" s="1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2"/>
      <c r="C974" s="1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2"/>
      <c r="C975" s="1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2"/>
      <c r="C976" s="1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2"/>
      <c r="C977" s="1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2"/>
      <c r="C978" s="1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2"/>
      <c r="C979" s="1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2"/>
      <c r="C980" s="1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2"/>
      <c r="C981" s="1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2"/>
      <c r="C982" s="1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2"/>
      <c r="C983" s="1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2"/>
      <c r="C984" s="1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2"/>
      <c r="C985" s="1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2"/>
      <c r="C986" s="1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2"/>
      <c r="C987" s="1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2"/>
      <c r="C988" s="1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2"/>
      <c r="C989" s="1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2"/>
      <c r="C990" s="1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2"/>
      <c r="C991" s="1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2"/>
      <c r="C992" s="1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2"/>
      <c r="C993" s="1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2"/>
      <c r="C994" s="1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2"/>
      <c r="C995" s="1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2"/>
      <c r="C996" s="1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2"/>
      <c r="C997" s="1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2"/>
      <c r="C998" s="1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4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2"/>
      <c r="C999" s="1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4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2"/>
      <c r="C1000" s="1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4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9">
    <mergeCell ref="A6:B6"/>
    <mergeCell ref="C6:H6"/>
    <mergeCell ref="J6:M6"/>
    <mergeCell ref="N6:Q6"/>
    <mergeCell ref="C7:H7"/>
    <mergeCell ref="J7:M7"/>
    <mergeCell ref="D67:H67"/>
    <mergeCell ref="N7:Q7"/>
    <mergeCell ref="O11:Q11"/>
    <mergeCell ref="K56:L56"/>
    <mergeCell ref="K57:M57"/>
    <mergeCell ref="K61:M61"/>
    <mergeCell ref="K66:L66"/>
    <mergeCell ref="O66:P66"/>
    <mergeCell ref="O67:P67"/>
    <mergeCell ref="D9:Q9"/>
    <mergeCell ref="A7:B7"/>
    <mergeCell ref="A8:B8"/>
    <mergeCell ref="C8:H8"/>
    <mergeCell ref="A65:B65"/>
    <mergeCell ref="A66:B66"/>
    <mergeCell ref="D66:H66"/>
    <mergeCell ref="N1:Q1"/>
    <mergeCell ref="A2:Q2"/>
    <mergeCell ref="C3:F3"/>
    <mergeCell ref="A5:B5"/>
    <mergeCell ref="C5:H5"/>
    <mergeCell ref="J5:M5"/>
    <mergeCell ref="N5:Q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Kelas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akademik</dc:creator>
  <cp:lastModifiedBy>anggra owie</cp:lastModifiedBy>
  <dcterms:created xsi:type="dcterms:W3CDTF">2020-09-12T05:17:15Z</dcterms:created>
  <dcterms:modified xsi:type="dcterms:W3CDTF">2026-01-22T07:10:07Z</dcterms:modified>
</cp:coreProperties>
</file>